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kl\Documents\"/>
    </mc:Choice>
  </mc:AlternateContent>
  <xr:revisionPtr revIDLastSave="0" documentId="13_ncr:1_{BF8271E4-4CB2-49EF-9AB2-263CAD46D431}" xr6:coauthVersionLast="47" xr6:coauthVersionMax="47" xr10:uidLastSave="{00000000-0000-0000-0000-000000000000}"/>
  <bookViews>
    <workbookView xWindow="-110" yWindow="-110" windowWidth="19420" windowHeight="10300" xr2:uid="{531CED97-77FD-40E7-A2F3-259F75CF1027}"/>
  </bookViews>
  <sheets>
    <sheet name="Summary" sheetId="8" r:id="rId1"/>
    <sheet name="2023" sheetId="6" r:id="rId2"/>
    <sheet name="2024" sheetId="7" r:id="rId3"/>
    <sheet name="2025" sheetId="9" r:id="rId4"/>
    <sheet name="2026" sheetId="10" r:id="rId5"/>
    <sheet name="2027" sheetId="12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7" i="10" l="1"/>
  <c r="J111" i="10"/>
  <c r="J112" i="10"/>
  <c r="I41" i="7" l="1"/>
  <c r="H74" i="9" l="1"/>
  <c r="J113" i="10"/>
  <c r="J110" i="10"/>
  <c r="J109" i="10"/>
  <c r="J108" i="10"/>
  <c r="J106" i="10"/>
  <c r="G105" i="10"/>
  <c r="G92" i="6" l="1"/>
  <c r="J107" i="6" l="1"/>
  <c r="I43" i="6"/>
  <c r="C24" i="8"/>
  <c r="C26" i="8"/>
  <c r="C25" i="8"/>
  <c r="J178" i="12"/>
  <c r="J177" i="12"/>
  <c r="J179" i="12" s="1"/>
  <c r="J176" i="12"/>
  <c r="J175" i="12"/>
  <c r="J174" i="12"/>
  <c r="J173" i="12"/>
  <c r="J172" i="12"/>
  <c r="J171" i="12"/>
  <c r="G170" i="12"/>
  <c r="J165" i="12"/>
  <c r="J164" i="12"/>
  <c r="J163" i="12"/>
  <c r="J162" i="12"/>
  <c r="J161" i="12"/>
  <c r="J160" i="12"/>
  <c r="J159" i="12"/>
  <c r="J158" i="12"/>
  <c r="G157" i="12"/>
  <c r="J152" i="12"/>
  <c r="J151" i="12"/>
  <c r="J150" i="12"/>
  <c r="J149" i="12"/>
  <c r="J148" i="12"/>
  <c r="J147" i="12"/>
  <c r="J146" i="12"/>
  <c r="J145" i="12"/>
  <c r="G144" i="12"/>
  <c r="J139" i="12"/>
  <c r="J138" i="12"/>
  <c r="J137" i="12"/>
  <c r="J140" i="12" s="1"/>
  <c r="G140" i="12" s="1"/>
  <c r="J136" i="12"/>
  <c r="J135" i="12"/>
  <c r="J134" i="12"/>
  <c r="J133" i="12"/>
  <c r="J132" i="12"/>
  <c r="G131" i="12"/>
  <c r="J126" i="12"/>
  <c r="J125" i="12"/>
  <c r="J124" i="12"/>
  <c r="J123" i="12"/>
  <c r="J122" i="12"/>
  <c r="J121" i="12"/>
  <c r="J120" i="12"/>
  <c r="J119" i="12"/>
  <c r="G118" i="12"/>
  <c r="J113" i="12"/>
  <c r="J112" i="12"/>
  <c r="J111" i="12"/>
  <c r="J110" i="12"/>
  <c r="J109" i="12"/>
  <c r="J108" i="12"/>
  <c r="J107" i="12"/>
  <c r="J106" i="12"/>
  <c r="G105" i="12"/>
  <c r="J100" i="12"/>
  <c r="J99" i="12"/>
  <c r="J98" i="12"/>
  <c r="J97" i="12"/>
  <c r="J96" i="12"/>
  <c r="J95" i="12"/>
  <c r="J94" i="12"/>
  <c r="J93" i="12"/>
  <c r="G92" i="12"/>
  <c r="J87" i="12"/>
  <c r="J86" i="12"/>
  <c r="J85" i="12"/>
  <c r="J84" i="12"/>
  <c r="J83" i="12"/>
  <c r="J82" i="12"/>
  <c r="J81" i="12"/>
  <c r="J80" i="12"/>
  <c r="J88" i="12" s="1"/>
  <c r="F11" i="12" s="1"/>
  <c r="G79" i="12"/>
  <c r="J74" i="12"/>
  <c r="J73" i="12"/>
  <c r="J72" i="12"/>
  <c r="J71" i="12"/>
  <c r="J70" i="12"/>
  <c r="J69" i="12"/>
  <c r="J68" i="12"/>
  <c r="J67" i="12"/>
  <c r="G66" i="12"/>
  <c r="J61" i="12"/>
  <c r="J60" i="12"/>
  <c r="J59" i="12"/>
  <c r="J58" i="12"/>
  <c r="J57" i="12"/>
  <c r="J56" i="12"/>
  <c r="J55" i="12"/>
  <c r="J54" i="12"/>
  <c r="G53" i="12"/>
  <c r="J48" i="12"/>
  <c r="J47" i="12"/>
  <c r="J46" i="12"/>
  <c r="J45" i="12"/>
  <c r="J44" i="12"/>
  <c r="J43" i="12"/>
  <c r="J42" i="12"/>
  <c r="J41" i="12"/>
  <c r="J49" i="12" s="1"/>
  <c r="G40" i="12"/>
  <c r="J35" i="12"/>
  <c r="J34" i="12"/>
  <c r="J33" i="12"/>
  <c r="J32" i="12"/>
  <c r="J31" i="12"/>
  <c r="J30" i="12"/>
  <c r="J29" i="12"/>
  <c r="J28" i="12"/>
  <c r="G27" i="12"/>
  <c r="C16" i="12"/>
  <c r="F26" i="8" s="1"/>
  <c r="J178" i="10"/>
  <c r="J177" i="10"/>
  <c r="J176" i="10"/>
  <c r="J175" i="10"/>
  <c r="J174" i="10"/>
  <c r="J173" i="10"/>
  <c r="J172" i="10"/>
  <c r="J171" i="10"/>
  <c r="G170" i="10"/>
  <c r="J165" i="10"/>
  <c r="J164" i="10"/>
  <c r="J163" i="10"/>
  <c r="J162" i="10"/>
  <c r="J161" i="10"/>
  <c r="J160" i="10"/>
  <c r="J159" i="10"/>
  <c r="J158" i="10"/>
  <c r="G157" i="10"/>
  <c r="J152" i="10"/>
  <c r="J151" i="10"/>
  <c r="J150" i="10"/>
  <c r="J149" i="10"/>
  <c r="J148" i="10"/>
  <c r="J147" i="10"/>
  <c r="J146" i="10"/>
  <c r="J145" i="10"/>
  <c r="G144" i="10"/>
  <c r="J139" i="10"/>
  <c r="J138" i="10"/>
  <c r="J137" i="10"/>
  <c r="J136" i="10"/>
  <c r="J135" i="10"/>
  <c r="J134" i="10"/>
  <c r="J133" i="10"/>
  <c r="J132" i="10"/>
  <c r="G131" i="10"/>
  <c r="J126" i="10"/>
  <c r="J125" i="10"/>
  <c r="J124" i="10"/>
  <c r="J123" i="10"/>
  <c r="J122" i="10"/>
  <c r="J121" i="10"/>
  <c r="J120" i="10"/>
  <c r="J119" i="10"/>
  <c r="G118" i="10"/>
  <c r="J114" i="10"/>
  <c r="J100" i="10"/>
  <c r="J99" i="10"/>
  <c r="J98" i="10"/>
  <c r="J97" i="10"/>
  <c r="J96" i="10"/>
  <c r="J95" i="10"/>
  <c r="J94" i="10"/>
  <c r="J93" i="10"/>
  <c r="G92" i="10"/>
  <c r="J87" i="10"/>
  <c r="J86" i="10"/>
  <c r="J85" i="10"/>
  <c r="J84" i="10"/>
  <c r="J83" i="10"/>
  <c r="J82" i="10"/>
  <c r="J81" i="10"/>
  <c r="J80" i="10"/>
  <c r="G79" i="10"/>
  <c r="J74" i="10"/>
  <c r="J73" i="10"/>
  <c r="J72" i="10"/>
  <c r="J71" i="10"/>
  <c r="J70" i="10"/>
  <c r="J69" i="10"/>
  <c r="J68" i="10"/>
  <c r="J67" i="10"/>
  <c r="G66" i="10"/>
  <c r="J61" i="10"/>
  <c r="J60" i="10"/>
  <c r="J59" i="10"/>
  <c r="J58" i="10"/>
  <c r="J57" i="10"/>
  <c r="J56" i="10"/>
  <c r="J55" i="10"/>
  <c r="J54" i="10"/>
  <c r="G53" i="10"/>
  <c r="J48" i="10"/>
  <c r="J47" i="10"/>
  <c r="J46" i="10"/>
  <c r="J45" i="10"/>
  <c r="J44" i="10"/>
  <c r="J43" i="10"/>
  <c r="J42" i="10"/>
  <c r="J41" i="10"/>
  <c r="G40" i="10"/>
  <c r="J35" i="10"/>
  <c r="J34" i="10"/>
  <c r="J33" i="10"/>
  <c r="J32" i="10"/>
  <c r="J31" i="10"/>
  <c r="J30" i="10"/>
  <c r="J29" i="10"/>
  <c r="J28" i="10"/>
  <c r="G27" i="10"/>
  <c r="C16" i="10"/>
  <c r="F25" i="8" s="1"/>
  <c r="J178" i="9"/>
  <c r="J177" i="9"/>
  <c r="J176" i="9"/>
  <c r="J175" i="9"/>
  <c r="J174" i="9"/>
  <c r="J173" i="9"/>
  <c r="J172" i="9"/>
  <c r="J171" i="9"/>
  <c r="J179" i="9" s="1"/>
  <c r="G170" i="9"/>
  <c r="J165" i="9"/>
  <c r="J164" i="9"/>
  <c r="J163" i="9"/>
  <c r="J162" i="9"/>
  <c r="J161" i="9"/>
  <c r="J160" i="9"/>
  <c r="J159" i="9"/>
  <c r="J158" i="9"/>
  <c r="G157" i="9"/>
  <c r="J152" i="9"/>
  <c r="J151" i="9"/>
  <c r="J150" i="9"/>
  <c r="J149" i="9"/>
  <c r="J148" i="9"/>
  <c r="J147" i="9"/>
  <c r="J146" i="9"/>
  <c r="J145" i="9"/>
  <c r="G144" i="9"/>
  <c r="J139" i="9"/>
  <c r="J138" i="9"/>
  <c r="J137" i="9"/>
  <c r="J136" i="9"/>
  <c r="J135" i="9"/>
  <c r="J134" i="9"/>
  <c r="J133" i="9"/>
  <c r="J132" i="9"/>
  <c r="G131" i="9"/>
  <c r="J126" i="9"/>
  <c r="J125" i="9"/>
  <c r="J124" i="9"/>
  <c r="J123" i="9"/>
  <c r="J122" i="9"/>
  <c r="J121" i="9"/>
  <c r="J120" i="9"/>
  <c r="J119" i="9"/>
  <c r="G118" i="9"/>
  <c r="J113" i="9"/>
  <c r="J112" i="9"/>
  <c r="J111" i="9"/>
  <c r="J110" i="9"/>
  <c r="J109" i="9"/>
  <c r="J108" i="9"/>
  <c r="J107" i="9"/>
  <c r="J106" i="9"/>
  <c r="G105" i="9"/>
  <c r="J100" i="9"/>
  <c r="J99" i="9"/>
  <c r="J98" i="9"/>
  <c r="J97" i="9"/>
  <c r="J96" i="9"/>
  <c r="J95" i="9"/>
  <c r="J94" i="9"/>
  <c r="J93" i="9"/>
  <c r="G92" i="9"/>
  <c r="J87" i="9"/>
  <c r="J86" i="9"/>
  <c r="J85" i="9"/>
  <c r="J84" i="9"/>
  <c r="J83" i="9"/>
  <c r="J81" i="9"/>
  <c r="J80" i="9"/>
  <c r="G79" i="9"/>
  <c r="J82" i="9" s="1"/>
  <c r="J74" i="9"/>
  <c r="J73" i="9"/>
  <c r="J72" i="9"/>
  <c r="J71" i="9"/>
  <c r="J70" i="9"/>
  <c r="J69" i="9"/>
  <c r="J68" i="9"/>
  <c r="J67" i="9"/>
  <c r="G66" i="9"/>
  <c r="J61" i="9"/>
  <c r="J60" i="9"/>
  <c r="J59" i="9"/>
  <c r="J58" i="9"/>
  <c r="J57" i="9"/>
  <c r="J56" i="9"/>
  <c r="J55" i="9"/>
  <c r="J54" i="9"/>
  <c r="J62" i="9" s="1"/>
  <c r="G53" i="9"/>
  <c r="J47" i="9"/>
  <c r="J46" i="9"/>
  <c r="J45" i="9"/>
  <c r="J44" i="9"/>
  <c r="J42" i="9"/>
  <c r="J41" i="9"/>
  <c r="G40" i="9"/>
  <c r="J35" i="9"/>
  <c r="J34" i="9"/>
  <c r="J33" i="9"/>
  <c r="J32" i="9"/>
  <c r="J31" i="9"/>
  <c r="J30" i="9"/>
  <c r="J29" i="9"/>
  <c r="J28" i="9"/>
  <c r="G27" i="9"/>
  <c r="C16" i="9"/>
  <c r="F24" i="8" s="1"/>
  <c r="C23" i="8"/>
  <c r="C22" i="8"/>
  <c r="J138" i="7"/>
  <c r="J137" i="7"/>
  <c r="J136" i="7"/>
  <c r="J135" i="7"/>
  <c r="J134" i="7"/>
  <c r="J133" i="7"/>
  <c r="J132" i="7"/>
  <c r="G131" i="7"/>
  <c r="J139" i="7" s="1"/>
  <c r="J177" i="7"/>
  <c r="J176" i="7"/>
  <c r="J175" i="7"/>
  <c r="J174" i="7"/>
  <c r="J173" i="7"/>
  <c r="J172" i="7"/>
  <c r="J171" i="7"/>
  <c r="G170" i="7"/>
  <c r="J178" i="7" s="1"/>
  <c r="J165" i="7"/>
  <c r="J164" i="7"/>
  <c r="J163" i="7"/>
  <c r="J162" i="7"/>
  <c r="J161" i="7"/>
  <c r="J160" i="7"/>
  <c r="J159" i="7"/>
  <c r="J158" i="7"/>
  <c r="G157" i="7"/>
  <c r="J152" i="7"/>
  <c r="J151" i="7"/>
  <c r="J150" i="7"/>
  <c r="J149" i="7"/>
  <c r="J148" i="7"/>
  <c r="J147" i="7"/>
  <c r="J146" i="7"/>
  <c r="J145" i="7"/>
  <c r="H152" i="7"/>
  <c r="J126" i="7"/>
  <c r="J125" i="7"/>
  <c r="J124" i="7"/>
  <c r="J123" i="7"/>
  <c r="J122" i="7"/>
  <c r="J121" i="7"/>
  <c r="J120" i="7"/>
  <c r="J119" i="7"/>
  <c r="G118" i="7"/>
  <c r="J113" i="7"/>
  <c r="J112" i="7"/>
  <c r="J111" i="7"/>
  <c r="J110" i="7"/>
  <c r="J109" i="7"/>
  <c r="J108" i="7"/>
  <c r="J107" i="7"/>
  <c r="J106" i="7"/>
  <c r="G105" i="7"/>
  <c r="J99" i="7"/>
  <c r="J98" i="7"/>
  <c r="J97" i="7"/>
  <c r="J96" i="7"/>
  <c r="J94" i="7"/>
  <c r="J93" i="7"/>
  <c r="G92" i="7"/>
  <c r="J87" i="7"/>
  <c r="J86" i="7"/>
  <c r="J85" i="7"/>
  <c r="J84" i="7"/>
  <c r="J83" i="7"/>
  <c r="J82" i="7"/>
  <c r="J81" i="7"/>
  <c r="J80" i="7"/>
  <c r="G79" i="7"/>
  <c r="J74" i="7"/>
  <c r="J73" i="7"/>
  <c r="J72" i="7"/>
  <c r="J71" i="7"/>
  <c r="J70" i="7"/>
  <c r="J69" i="7"/>
  <c r="J68" i="7"/>
  <c r="J67" i="7"/>
  <c r="G66" i="7"/>
  <c r="J60" i="7"/>
  <c r="J59" i="7"/>
  <c r="J58" i="7"/>
  <c r="J57" i="7"/>
  <c r="J56" i="7"/>
  <c r="J55" i="7"/>
  <c r="J54" i="7"/>
  <c r="G53" i="7"/>
  <c r="J61" i="7" s="1"/>
  <c r="J47" i="7"/>
  <c r="J46" i="7"/>
  <c r="J45" i="7"/>
  <c r="J44" i="7"/>
  <c r="J43" i="7"/>
  <c r="J42" i="7"/>
  <c r="J41" i="7"/>
  <c r="G40" i="7"/>
  <c r="H48" i="7" s="1"/>
  <c r="J48" i="7" s="1"/>
  <c r="J34" i="7"/>
  <c r="J33" i="7"/>
  <c r="J32" i="7"/>
  <c r="J31" i="7"/>
  <c r="J30" i="7"/>
  <c r="J29" i="7"/>
  <c r="J28" i="7"/>
  <c r="G27" i="7"/>
  <c r="C16" i="7"/>
  <c r="F23" i="8" s="1"/>
  <c r="C16" i="6"/>
  <c r="F22" i="8" s="1"/>
  <c r="J179" i="10" l="1"/>
  <c r="J153" i="10"/>
  <c r="J48" i="9"/>
  <c r="J43" i="9"/>
  <c r="J95" i="7"/>
  <c r="J100" i="7"/>
  <c r="J88" i="7"/>
  <c r="F11" i="7" s="1"/>
  <c r="H35" i="7"/>
  <c r="J35" i="7" s="1"/>
  <c r="J36" i="7" s="1"/>
  <c r="G36" i="7" s="1"/>
  <c r="F9" i="9"/>
  <c r="D62" i="9"/>
  <c r="G114" i="10"/>
  <c r="D114" i="10"/>
  <c r="F13" i="10"/>
  <c r="J62" i="12"/>
  <c r="J140" i="9"/>
  <c r="F15" i="9" s="1"/>
  <c r="J140" i="10"/>
  <c r="G140" i="10" s="1"/>
  <c r="J75" i="10"/>
  <c r="D75" i="10" s="1"/>
  <c r="J101" i="10"/>
  <c r="F12" i="10" s="1"/>
  <c r="J101" i="12"/>
  <c r="F12" i="12" s="1"/>
  <c r="J166" i="12"/>
  <c r="F17" i="12" s="1"/>
  <c r="J166" i="10"/>
  <c r="F17" i="10" s="1"/>
  <c r="J101" i="9"/>
  <c r="D101" i="9" s="1"/>
  <c r="J36" i="10"/>
  <c r="G36" i="10" s="1"/>
  <c r="J36" i="12"/>
  <c r="F7" i="12" s="1"/>
  <c r="J75" i="12"/>
  <c r="J36" i="9"/>
  <c r="G36" i="9" s="1"/>
  <c r="J127" i="9"/>
  <c r="F14" i="9" s="1"/>
  <c r="J127" i="10"/>
  <c r="F14" i="10" s="1"/>
  <c r="J153" i="12"/>
  <c r="J62" i="10"/>
  <c r="D62" i="10" s="1"/>
  <c r="J88" i="9"/>
  <c r="F11" i="9" s="1"/>
  <c r="J166" i="9"/>
  <c r="D166" i="9" s="1"/>
  <c r="J127" i="12"/>
  <c r="G127" i="12" s="1"/>
  <c r="J114" i="12"/>
  <c r="F13" i="12" s="1"/>
  <c r="J49" i="10"/>
  <c r="G49" i="10" s="1"/>
  <c r="J88" i="10"/>
  <c r="F11" i="10" s="1"/>
  <c r="F27" i="8"/>
  <c r="C14" i="8" s="1"/>
  <c r="C27" i="8"/>
  <c r="C5" i="8" s="1"/>
  <c r="F17" i="9"/>
  <c r="J153" i="9"/>
  <c r="F16" i="9" s="1"/>
  <c r="J114" i="9"/>
  <c r="D114" i="9" s="1"/>
  <c r="G75" i="12"/>
  <c r="D75" i="12"/>
  <c r="F10" i="12"/>
  <c r="F16" i="12"/>
  <c r="G153" i="12"/>
  <c r="D153" i="12"/>
  <c r="F9" i="12"/>
  <c r="G62" i="12"/>
  <c r="D62" i="12"/>
  <c r="F14" i="12"/>
  <c r="G49" i="12"/>
  <c r="F8" i="12"/>
  <c r="D49" i="12"/>
  <c r="G114" i="12"/>
  <c r="D114" i="12"/>
  <c r="G179" i="12"/>
  <c r="F18" i="12"/>
  <c r="D179" i="12"/>
  <c r="F15" i="12"/>
  <c r="D88" i="12"/>
  <c r="D140" i="12"/>
  <c r="G88" i="12"/>
  <c r="G127" i="10"/>
  <c r="F16" i="10"/>
  <c r="G153" i="10"/>
  <c r="D153" i="10"/>
  <c r="F18" i="10"/>
  <c r="G179" i="10"/>
  <c r="D179" i="10"/>
  <c r="F10" i="10"/>
  <c r="J75" i="9"/>
  <c r="G75" i="9" s="1"/>
  <c r="G179" i="9"/>
  <c r="D179" i="9"/>
  <c r="F18" i="9"/>
  <c r="J49" i="9"/>
  <c r="F12" i="9"/>
  <c r="G101" i="9"/>
  <c r="G62" i="9"/>
  <c r="G166" i="9"/>
  <c r="J179" i="7"/>
  <c r="D179" i="7" s="1"/>
  <c r="J166" i="7"/>
  <c r="D166" i="7" s="1"/>
  <c r="J153" i="7"/>
  <c r="F16" i="7" s="1"/>
  <c r="J140" i="7"/>
  <c r="G140" i="7" s="1"/>
  <c r="J127" i="7"/>
  <c r="G127" i="7" s="1"/>
  <c r="J114" i="7"/>
  <c r="F13" i="7" s="1"/>
  <c r="J101" i="7"/>
  <c r="G101" i="7" s="1"/>
  <c r="D88" i="7"/>
  <c r="G88" i="7"/>
  <c r="J75" i="7"/>
  <c r="F10" i="7" s="1"/>
  <c r="J62" i="7"/>
  <c r="F9" i="7" s="1"/>
  <c r="J49" i="7"/>
  <c r="G49" i="7" s="1"/>
  <c r="J178" i="6"/>
  <c r="J177" i="6"/>
  <c r="J176" i="6"/>
  <c r="J175" i="6"/>
  <c r="J174" i="6"/>
  <c r="J173" i="6"/>
  <c r="J172" i="6"/>
  <c r="J171" i="6"/>
  <c r="G170" i="6"/>
  <c r="J139" i="6"/>
  <c r="J138" i="6"/>
  <c r="J137" i="6"/>
  <c r="J136" i="6"/>
  <c r="J135" i="6"/>
  <c r="J134" i="6"/>
  <c r="J133" i="6"/>
  <c r="J132" i="6"/>
  <c r="G131" i="6"/>
  <c r="G157" i="6"/>
  <c r="G144" i="6"/>
  <c r="G118" i="6"/>
  <c r="G105" i="6"/>
  <c r="J95" i="6"/>
  <c r="G27" i="6"/>
  <c r="H35" i="6"/>
  <c r="J35" i="6" s="1"/>
  <c r="G79" i="6"/>
  <c r="G66" i="6"/>
  <c r="J74" i="6" s="1"/>
  <c r="G53" i="6"/>
  <c r="H61" i="6" s="1"/>
  <c r="J61" i="6" s="1"/>
  <c r="G40" i="6"/>
  <c r="J48" i="6" s="1"/>
  <c r="J165" i="6"/>
  <c r="J164" i="6"/>
  <c r="J163" i="6"/>
  <c r="J162" i="6"/>
  <c r="J161" i="6"/>
  <c r="J160" i="6"/>
  <c r="J159" i="6"/>
  <c r="J158" i="6"/>
  <c r="J152" i="6"/>
  <c r="J151" i="6"/>
  <c r="J150" i="6"/>
  <c r="J149" i="6"/>
  <c r="J148" i="6"/>
  <c r="J147" i="6"/>
  <c r="J146" i="6"/>
  <c r="J145" i="6"/>
  <c r="J126" i="6"/>
  <c r="J125" i="6"/>
  <c r="J124" i="6"/>
  <c r="J123" i="6"/>
  <c r="J122" i="6"/>
  <c r="J121" i="6"/>
  <c r="J120" i="6"/>
  <c r="J119" i="6"/>
  <c r="J113" i="6"/>
  <c r="J112" i="6"/>
  <c r="J111" i="6"/>
  <c r="J110" i="6"/>
  <c r="J109" i="6"/>
  <c r="J108" i="6"/>
  <c r="J106" i="6"/>
  <c r="J100" i="6"/>
  <c r="J99" i="6"/>
  <c r="J98" i="6"/>
  <c r="J97" i="6"/>
  <c r="J96" i="6"/>
  <c r="J94" i="6"/>
  <c r="J93" i="6"/>
  <c r="J87" i="6"/>
  <c r="J86" i="6"/>
  <c r="J85" i="6"/>
  <c r="J84" i="6"/>
  <c r="J83" i="6"/>
  <c r="J82" i="6"/>
  <c r="J81" i="6"/>
  <c r="J80" i="6"/>
  <c r="J73" i="6"/>
  <c r="J71" i="6"/>
  <c r="J72" i="6"/>
  <c r="J56" i="6"/>
  <c r="J57" i="6"/>
  <c r="J58" i="6"/>
  <c r="J59" i="6"/>
  <c r="J60" i="6"/>
  <c r="J43" i="6"/>
  <c r="J44" i="6"/>
  <c r="J45" i="6"/>
  <c r="J46" i="6"/>
  <c r="J47" i="6"/>
  <c r="J32" i="6"/>
  <c r="J33" i="6"/>
  <c r="J34" i="6"/>
  <c r="J28" i="6"/>
  <c r="J29" i="6"/>
  <c r="J30" i="6"/>
  <c r="J31" i="6"/>
  <c r="J41" i="6"/>
  <c r="J42" i="6"/>
  <c r="J54" i="6"/>
  <c r="J55" i="6"/>
  <c r="J67" i="6"/>
  <c r="J68" i="6"/>
  <c r="J69" i="6"/>
  <c r="J70" i="6"/>
  <c r="D36" i="9" l="1"/>
  <c r="F7" i="9"/>
  <c r="G166" i="10"/>
  <c r="D127" i="10"/>
  <c r="F15" i="10"/>
  <c r="G75" i="10"/>
  <c r="G62" i="10"/>
  <c r="F9" i="10"/>
  <c r="D101" i="10"/>
  <c r="D140" i="10"/>
  <c r="G140" i="9"/>
  <c r="D140" i="9"/>
  <c r="D127" i="9"/>
  <c r="G127" i="9"/>
  <c r="G88" i="9"/>
  <c r="D88" i="9"/>
  <c r="D166" i="10"/>
  <c r="D166" i="12"/>
  <c r="J179" i="6"/>
  <c r="D179" i="6" s="1"/>
  <c r="F7" i="10"/>
  <c r="G166" i="12"/>
  <c r="F8" i="10"/>
  <c r="D36" i="10"/>
  <c r="J88" i="6"/>
  <c r="D88" i="6" s="1"/>
  <c r="D49" i="10"/>
  <c r="D101" i="12"/>
  <c r="G101" i="12"/>
  <c r="G101" i="10"/>
  <c r="D127" i="12"/>
  <c r="J62" i="6"/>
  <c r="G62" i="6" s="1"/>
  <c r="J75" i="6"/>
  <c r="G75" i="6" s="1"/>
  <c r="J36" i="6"/>
  <c r="D36" i="6" s="1"/>
  <c r="J140" i="6"/>
  <c r="G140" i="6" s="1"/>
  <c r="J49" i="6"/>
  <c r="G49" i="6" s="1"/>
  <c r="J181" i="12"/>
  <c r="C10" i="12" s="1"/>
  <c r="D26" i="8" s="1"/>
  <c r="F9" i="8" s="1"/>
  <c r="G36" i="12"/>
  <c r="D36" i="12"/>
  <c r="J181" i="10"/>
  <c r="C10" i="10" s="1"/>
  <c r="C13" i="10" s="1"/>
  <c r="E25" i="8" s="1"/>
  <c r="G88" i="10"/>
  <c r="D88" i="10"/>
  <c r="D153" i="9"/>
  <c r="G153" i="9"/>
  <c r="F13" i="9"/>
  <c r="G114" i="9"/>
  <c r="C19" i="12"/>
  <c r="G26" i="8" s="1"/>
  <c r="C19" i="10"/>
  <c r="G25" i="8" s="1"/>
  <c r="D75" i="9"/>
  <c r="F10" i="9"/>
  <c r="J181" i="9"/>
  <c r="C10" i="9" s="1"/>
  <c r="F8" i="9"/>
  <c r="G49" i="9"/>
  <c r="D49" i="9"/>
  <c r="F18" i="7"/>
  <c r="G179" i="7"/>
  <c r="G166" i="7"/>
  <c r="F17" i="7"/>
  <c r="D153" i="7"/>
  <c r="G153" i="7"/>
  <c r="F15" i="7"/>
  <c r="D140" i="7"/>
  <c r="F14" i="7"/>
  <c r="D127" i="7"/>
  <c r="D114" i="7"/>
  <c r="G114" i="7"/>
  <c r="D101" i="7"/>
  <c r="F12" i="7"/>
  <c r="G75" i="7"/>
  <c r="D75" i="7"/>
  <c r="D62" i="7"/>
  <c r="G62" i="7"/>
  <c r="F8" i="7"/>
  <c r="D49" i="7"/>
  <c r="J181" i="7"/>
  <c r="C10" i="7" s="1"/>
  <c r="F7" i="7"/>
  <c r="D36" i="7"/>
  <c r="J166" i="6"/>
  <c r="D166" i="6" s="1"/>
  <c r="J153" i="6"/>
  <c r="G153" i="6" s="1"/>
  <c r="J127" i="6"/>
  <c r="D127" i="6" s="1"/>
  <c r="J114" i="6"/>
  <c r="G114" i="6" s="1"/>
  <c r="J101" i="6"/>
  <c r="D101" i="6" s="1"/>
  <c r="G8" i="10" l="1"/>
  <c r="G15" i="10"/>
  <c r="D25" i="8"/>
  <c r="F8" i="8" s="1"/>
  <c r="G14" i="10"/>
  <c r="G9" i="10"/>
  <c r="G12" i="10"/>
  <c r="G11" i="10"/>
  <c r="G10" i="10"/>
  <c r="G179" i="6"/>
  <c r="F18" i="6"/>
  <c r="G88" i="6"/>
  <c r="G6" i="10"/>
  <c r="G36" i="6"/>
  <c r="G13" i="10"/>
  <c r="G7" i="10"/>
  <c r="D62" i="6"/>
  <c r="D75" i="6"/>
  <c r="G8" i="7"/>
  <c r="D140" i="6"/>
  <c r="D49" i="6"/>
  <c r="G11" i="12"/>
  <c r="G13" i="12"/>
  <c r="G8" i="12"/>
  <c r="G6" i="12"/>
  <c r="G17" i="12"/>
  <c r="G10" i="12"/>
  <c r="G16" i="12"/>
  <c r="G7" i="12"/>
  <c r="G15" i="12"/>
  <c r="C13" i="12"/>
  <c r="E26" i="8" s="1"/>
  <c r="G14" i="12"/>
  <c r="G9" i="12"/>
  <c r="G12" i="12"/>
  <c r="G16" i="10"/>
  <c r="G17" i="10"/>
  <c r="G13" i="9"/>
  <c r="D24" i="8"/>
  <c r="F7" i="8" s="1"/>
  <c r="G7" i="9"/>
  <c r="G11" i="7"/>
  <c r="D23" i="8"/>
  <c r="G9" i="9"/>
  <c r="G15" i="9"/>
  <c r="G10" i="9"/>
  <c r="G16" i="9"/>
  <c r="G11" i="9"/>
  <c r="G17" i="9"/>
  <c r="G6" i="9"/>
  <c r="G8" i="9"/>
  <c r="G14" i="9"/>
  <c r="G12" i="9"/>
  <c r="C13" i="9"/>
  <c r="E24" i="8" s="1"/>
  <c r="C19" i="9"/>
  <c r="G24" i="8" s="1"/>
  <c r="C19" i="7"/>
  <c r="G23" i="8" s="1"/>
  <c r="G13" i="7"/>
  <c r="G7" i="7"/>
  <c r="G12" i="7"/>
  <c r="G14" i="7"/>
  <c r="G17" i="7"/>
  <c r="G18" i="7"/>
  <c r="G9" i="7"/>
  <c r="C13" i="7"/>
  <c r="E23" i="8" s="1"/>
  <c r="G16" i="7"/>
  <c r="G15" i="7"/>
  <c r="G10" i="7"/>
  <c r="G166" i="6"/>
  <c r="D153" i="6"/>
  <c r="G127" i="6"/>
  <c r="D114" i="6"/>
  <c r="G101" i="6"/>
  <c r="J181" i="6"/>
  <c r="C10" i="6" s="1"/>
  <c r="F8" i="6"/>
  <c r="F10" i="6"/>
  <c r="F12" i="6"/>
  <c r="F11" i="6"/>
  <c r="F15" i="6"/>
  <c r="F14" i="6"/>
  <c r="F9" i="6"/>
  <c r="F17" i="6"/>
  <c r="F13" i="6"/>
  <c r="F16" i="6"/>
  <c r="F7" i="6"/>
  <c r="G8" i="6" l="1"/>
  <c r="G12" i="6"/>
  <c r="G13" i="6"/>
  <c r="G14" i="6"/>
  <c r="D22" i="8"/>
  <c r="F5" i="8" s="1"/>
  <c r="G17" i="6"/>
  <c r="G15" i="6"/>
  <c r="G16" i="6"/>
  <c r="G18" i="6"/>
  <c r="G7" i="6"/>
  <c r="G9" i="6"/>
  <c r="G10" i="6"/>
  <c r="G11" i="6"/>
  <c r="F6" i="8"/>
  <c r="C19" i="6"/>
  <c r="G22" i="8" s="1"/>
  <c r="G27" i="8" s="1"/>
  <c r="C17" i="8" s="1"/>
  <c r="C13" i="6"/>
  <c r="E22" i="8" s="1"/>
  <c r="E27" i="8" s="1"/>
  <c r="D27" i="8" l="1"/>
  <c r="C8" i="8" s="1"/>
  <c r="G5" i="8" s="1"/>
  <c r="G7" i="8" l="1"/>
  <c r="G8" i="8"/>
  <c r="G6" i="8"/>
  <c r="G9" i="8"/>
  <c r="C11" i="8"/>
</calcChain>
</file>

<file path=xl/sharedStrings.xml><?xml version="1.0" encoding="utf-8"?>
<sst xmlns="http://schemas.openxmlformats.org/spreadsheetml/2006/main" count="1233" uniqueCount="116">
  <si>
    <t>January</t>
  </si>
  <si>
    <t>Grand Total</t>
  </si>
  <si>
    <t>Attraction #3</t>
  </si>
  <si>
    <t>Attraction #2</t>
  </si>
  <si>
    <t>Attraction #1</t>
  </si>
  <si>
    <t>Accommodation</t>
  </si>
  <si>
    <t>Total</t>
  </si>
  <si>
    <t>Cost</t>
  </si>
  <si>
    <t>Qty</t>
  </si>
  <si>
    <t>Notes</t>
  </si>
  <si>
    <t>Description</t>
  </si>
  <si>
    <t>Difference</t>
  </si>
  <si>
    <t>Est Cost</t>
  </si>
  <si>
    <t>Total Budget</t>
  </si>
  <si>
    <t>Budget Overview</t>
  </si>
  <si>
    <t>Trip Length:</t>
  </si>
  <si>
    <t>February</t>
  </si>
  <si>
    <t>March</t>
  </si>
  <si>
    <t>April</t>
  </si>
  <si>
    <t>May</t>
  </si>
  <si>
    <t>Transportation</t>
  </si>
  <si>
    <t>Meals</t>
  </si>
  <si>
    <t>Attraction #4</t>
  </si>
  <si>
    <t>Spending Money</t>
  </si>
  <si>
    <t>June</t>
  </si>
  <si>
    <t>July</t>
  </si>
  <si>
    <t>August</t>
  </si>
  <si>
    <t>September</t>
  </si>
  <si>
    <t>October</t>
  </si>
  <si>
    <t>November</t>
  </si>
  <si>
    <t>December</t>
  </si>
  <si>
    <t>Charlottesville, VA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</si>
  <si>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</si>
  <si>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</si>
  <si>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</si>
  <si>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</si>
  <si>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</si>
  <si>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</si>
  <si>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</si>
  <si>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</si>
  <si>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</si>
  <si>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</si>
  <si>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</si>
  <si>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</si>
  <si>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Ix Art Exhibit</t>
  </si>
  <si>
    <t>James Madison House</t>
  </si>
  <si>
    <t>Departure:</t>
  </si>
  <si>
    <t>Return:</t>
  </si>
  <si>
    <t>Total Cost</t>
  </si>
  <si>
    <t>My 2023 Travel Budget</t>
  </si>
  <si>
    <t>Summary</t>
  </si>
  <si>
    <t>Percent Spend by Month</t>
  </si>
  <si>
    <t>Cruise</t>
  </si>
  <si>
    <t>Shenendoah Road Trip</t>
  </si>
  <si>
    <t>Dinosaur Land</t>
  </si>
  <si>
    <t>Luray Caves</t>
  </si>
  <si>
    <t>Shenendoah Park Entrance Fee</t>
  </si>
  <si>
    <t>Drive / Assume half tank of gas</t>
  </si>
  <si>
    <t>Drive/Assume full tank of gas</t>
  </si>
  <si>
    <t>TBD</t>
  </si>
  <si>
    <t>Avg Cost Per Month</t>
  </si>
  <si>
    <t>Avg $/Day:</t>
  </si>
  <si>
    <t>$/Person:</t>
  </si>
  <si>
    <t>Total Vacation Days</t>
  </si>
  <si>
    <t>PTO Days:</t>
  </si>
  <si>
    <t># of Ppl:</t>
  </si>
  <si>
    <t>`</t>
  </si>
  <si>
    <t>Train</t>
  </si>
  <si>
    <t>Hotels</t>
  </si>
  <si>
    <t>Misc</t>
  </si>
  <si>
    <t>New England Road Trip</t>
  </si>
  <si>
    <t>My 2024 Travel Budget</t>
  </si>
  <si>
    <t>Antarctica Cruise</t>
  </si>
  <si>
    <t>Flight</t>
  </si>
  <si>
    <t>Drive</t>
  </si>
  <si>
    <t>Budget</t>
  </si>
  <si>
    <t>Est Costs</t>
  </si>
  <si>
    <t>PTO Days</t>
  </si>
  <si>
    <t>Avg/Mo</t>
  </si>
  <si>
    <t>My 2025 Travel Budget</t>
  </si>
  <si>
    <t>misc</t>
  </si>
  <si>
    <t>Albuqurque Balloon Festival</t>
  </si>
  <si>
    <t>Driving</t>
  </si>
  <si>
    <t>Toronto</t>
  </si>
  <si>
    <t>Aquarium</t>
  </si>
  <si>
    <t>Trains</t>
  </si>
  <si>
    <t>Astronomy Entrance fee</t>
  </si>
  <si>
    <t>Ottawa</t>
  </si>
  <si>
    <t>Greenland / Iceland Cruise</t>
  </si>
  <si>
    <t>Hilton Garden Inn Ottawa</t>
  </si>
  <si>
    <t>Activities</t>
  </si>
  <si>
    <t>Panama Canal Cruise</t>
  </si>
  <si>
    <t>Flights</t>
  </si>
  <si>
    <t>Excusions</t>
  </si>
  <si>
    <t>Cruise &amp; Hotel &amp; Excursions</t>
  </si>
  <si>
    <t>Hotel</t>
  </si>
  <si>
    <t xml:space="preserve">Flights / Cruise / Hotel / Car </t>
  </si>
  <si>
    <t>Included in Accommodations</t>
  </si>
  <si>
    <t>Iceland portion only</t>
  </si>
  <si>
    <t>Spa</t>
  </si>
  <si>
    <t>Pre/Post Cruise</t>
  </si>
  <si>
    <t>Cruise - Puerto Rico</t>
  </si>
  <si>
    <t>Cruise &amp; Hotel</t>
  </si>
  <si>
    <t>Excursions</t>
  </si>
  <si>
    <t>Prince Edward County</t>
  </si>
  <si>
    <t>My 2026 Travel Budget</t>
  </si>
  <si>
    <t>My 2027 Travel Budget</t>
  </si>
  <si>
    <t>Pre-Cruise Hotel</t>
  </si>
  <si>
    <t>Day Trip - No hotel required</t>
  </si>
  <si>
    <t xml:space="preserve">Company Paying </t>
  </si>
  <si>
    <t>Hamilton (the Musical)</t>
  </si>
  <si>
    <t>Puerto Rico</t>
  </si>
  <si>
    <t>Hot Air Balloon Ride</t>
  </si>
  <si>
    <t>Glamping / Hotels</t>
  </si>
  <si>
    <t>Est Extra</t>
  </si>
  <si>
    <t xml:space="preserve">World Cruise!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</si>
</sst>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.00"/>
    <numFmt numFmtId="165" formatCode="&quot;$&quot;#,##0.00"/>
    <numFmt numFmtId="166" formatCode="[$$-409]#,##0"/>
    <numFmt numFmtId="167" formatCode="0.0"/>
    <numFmt numFmtId="168" formatCode="ddd\,\ m/d"/>
    <numFmt numFmtId="169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Microsoft Sans Serif"/>
      <family val="2"/>
    </font>
    <font>
      <sz val="11"/>
      <color theme="1"/>
      <name val="Arial"/>
      <family val="2"/>
    </font>
    <font>
      <sz val="11"/>
      <color theme="1"/>
      <name val="Microsoft Sans Serif"/>
      <family val="2"/>
    </font>
    <font>
      <b/>
      <sz val="11"/>
      <color theme="1"/>
      <name val="Microsoft Sans Serif"/>
      <family val="2"/>
    </font>
    <font>
      <sz val="12"/>
      <color theme="4" tint="-0.249977111117893"/>
      <name val="Microsoft Sans Serif"/>
      <family val="2"/>
    </font>
    <font>
      <sz val="11"/>
      <color theme="4" tint="0.59999389629810485"/>
      <name val="Microsoft Sans Serif"/>
      <family val="2"/>
    </font>
    <font>
      <b/>
      <sz val="11"/>
      <color theme="4" tint="0.59999389629810485"/>
      <name val="Microsoft Sans Serif"/>
      <family val="2"/>
    </font>
    <font>
      <b/>
      <sz val="11"/>
      <color theme="4" tint="-0.249977111117893"/>
      <name val="Microsoft Sans Serif"/>
      <family val="2"/>
    </font>
    <font>
      <sz val="8"/>
      <name val="Calibri"/>
      <family val="2"/>
      <scheme val="minor"/>
    </font>
    <font>
      <sz val="11"/>
      <color theme="3" tint="-0.499984740745262"/>
      <name val="Microsoft Sans Serif"/>
      <family val="2"/>
    </font>
    <font>
      <b/>
      <sz val="11"/>
      <color theme="3" tint="-0.499984740745262"/>
      <name val="Microsoft Sans Serif"/>
      <family val="2"/>
    </font>
    <font>
      <b/>
      <sz val="11"/>
      <color theme="3" tint="-0.499984740745262"/>
      <name val="Calibri"/>
      <family val="2"/>
      <scheme val="minor"/>
    </font>
    <font>
      <b/>
      <u/>
      <sz val="30"/>
      <color rgb="FF1779B5"/>
      <name val="Microsoft Sans Serif"/>
      <family val="2"/>
    </font>
    <font>
      <sz val="10"/>
      <color theme="1"/>
      <name val="Microsoft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name val="Microsoft Sans Serif"/>
      <family val="2"/>
    </font>
    <font>
      <sz val="11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1779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164" fontId="3" fillId="3" borderId="0" xfId="0" applyNumberFormat="1" applyFont="1" applyFill="1" applyAlignment="1">
      <alignment horizontal="right" vertical="center" indent="2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8" fontId="5" fillId="3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8" fontId="5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9" fontId="7" fillId="6" borderId="0" xfId="0" applyNumberFormat="1" applyFont="1" applyFill="1"/>
    <xf numFmtId="6" fontId="8" fillId="6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10" fillId="6" borderId="0" xfId="0" applyFont="1" applyFill="1" applyAlignment="1">
      <alignment horizontal="left" vertical="center" indent="1"/>
    </xf>
    <xf numFmtId="6" fontId="11" fillId="6" borderId="0" xfId="0" applyNumberFormat="1" applyFont="1" applyFill="1" applyAlignment="1">
      <alignment vertical="center"/>
    </xf>
    <xf numFmtId="0" fontId="3" fillId="8" borderId="0" xfId="0" applyFont="1" applyFill="1" applyAlignment="1">
      <alignment horizontal="right" vertical="center"/>
    </xf>
    <xf numFmtId="0" fontId="4" fillId="8" borderId="0" xfId="0" applyFont="1" applyFill="1" applyAlignment="1">
      <alignment vertical="center"/>
    </xf>
    <xf numFmtId="164" fontId="3" fillId="8" borderId="0" xfId="0" applyNumberFormat="1" applyFont="1" applyFill="1" applyAlignment="1">
      <alignment horizontal="left" vertical="center"/>
    </xf>
    <xf numFmtId="165" fontId="3" fillId="8" borderId="0" xfId="0" applyNumberFormat="1" applyFont="1" applyFill="1" applyAlignment="1">
      <alignment horizontal="left" vertical="center"/>
    </xf>
    <xf numFmtId="0" fontId="12" fillId="6" borderId="0" xfId="0" applyFont="1" applyFill="1" applyAlignment="1">
      <alignment horizontal="center"/>
    </xf>
    <xf numFmtId="0" fontId="6" fillId="6" borderId="0" xfId="0" applyFont="1" applyFill="1" applyAlignment="1">
      <alignment horizontal="left" vertical="center" indent="1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166" fontId="10" fillId="6" borderId="0" xfId="0" applyNumberFormat="1" applyFont="1" applyFill="1" applyAlignment="1">
      <alignment horizontal="center" vertical="center"/>
    </xf>
    <xf numFmtId="166" fontId="10" fillId="6" borderId="5" xfId="0" applyNumberFormat="1" applyFont="1" applyFill="1" applyBorder="1" applyAlignment="1">
      <alignment horizontal="center" vertical="center"/>
    </xf>
    <xf numFmtId="166" fontId="3" fillId="6" borderId="0" xfId="0" applyNumberFormat="1" applyFont="1" applyFill="1" applyAlignment="1">
      <alignment horizontal="center" vertical="center"/>
    </xf>
    <xf numFmtId="167" fontId="5" fillId="3" borderId="0" xfId="0" applyNumberFormat="1" applyFont="1" applyFill="1" applyAlignment="1">
      <alignment horizontal="center" vertical="center"/>
    </xf>
    <xf numFmtId="0" fontId="0" fillId="8" borderId="0" xfId="0" applyFill="1"/>
    <xf numFmtId="0" fontId="15" fillId="0" borderId="0" xfId="0" applyFont="1"/>
    <xf numFmtId="0" fontId="14" fillId="8" borderId="0" xfId="0" applyFont="1" applyFill="1" applyAlignment="1">
      <alignment horizontal="left" vertical="center"/>
    </xf>
    <xf numFmtId="0" fontId="16" fillId="0" borderId="0" xfId="0" applyFont="1"/>
    <xf numFmtId="168" fontId="14" fillId="8" borderId="0" xfId="0" applyNumberFormat="1" applyFont="1" applyFill="1" applyAlignment="1">
      <alignment horizontal="left" vertical="center"/>
    </xf>
    <xf numFmtId="0" fontId="17" fillId="8" borderId="0" xfId="0" applyFont="1" applyFill="1" applyAlignment="1">
      <alignment vertical="center"/>
    </xf>
    <xf numFmtId="0" fontId="17" fillId="8" borderId="0" xfId="0" applyFont="1" applyFill="1" applyAlignment="1">
      <alignment horizontal="right" vertical="center"/>
    </xf>
    <xf numFmtId="0" fontId="14" fillId="8" borderId="0" xfId="0" applyFont="1" applyFill="1" applyAlignment="1">
      <alignment horizontal="left" vertical="center" indent="1"/>
    </xf>
    <xf numFmtId="0" fontId="4" fillId="6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right" vertical="center" indent="2"/>
    </xf>
    <xf numFmtId="0" fontId="14" fillId="3" borderId="1" xfId="0" applyFont="1" applyFill="1" applyBorder="1" applyAlignment="1">
      <alignment horizontal="center" vertical="center"/>
    </xf>
    <xf numFmtId="166" fontId="14" fillId="3" borderId="1" xfId="0" applyNumberFormat="1" applyFont="1" applyFill="1" applyBorder="1" applyAlignment="1">
      <alignment horizontal="right" vertical="center" indent="2"/>
    </xf>
    <xf numFmtId="164" fontId="14" fillId="3" borderId="1" xfId="0" applyNumberFormat="1" applyFont="1" applyFill="1" applyBorder="1" applyAlignment="1">
      <alignment horizontal="right" vertical="center" indent="2"/>
    </xf>
    <xf numFmtId="6" fontId="0" fillId="6" borderId="0" xfId="0" applyNumberFormat="1" applyFill="1" applyAlignment="1">
      <alignment horizontal="center"/>
    </xf>
    <xf numFmtId="9" fontId="19" fillId="6" borderId="0" xfId="0" applyNumberFormat="1" applyFont="1" applyFill="1"/>
    <xf numFmtId="0" fontId="20" fillId="6" borderId="0" xfId="0" applyFont="1" applyFill="1" applyAlignment="1">
      <alignment horizontal="left" vertical="center" indent="1"/>
    </xf>
    <xf numFmtId="0" fontId="20" fillId="6" borderId="0" xfId="0" applyFont="1" applyFill="1" applyAlignment="1">
      <alignment vertical="center"/>
    </xf>
    <xf numFmtId="169" fontId="1" fillId="2" borderId="0" xfId="1" applyNumberFormat="1" applyFont="1" applyFill="1" applyAlignment="1">
      <alignment horizontal="center" vertical="center"/>
    </xf>
    <xf numFmtId="169" fontId="5" fillId="3" borderId="0" xfId="0" applyNumberFormat="1" applyFont="1" applyFill="1" applyAlignment="1">
      <alignment horizontal="center" vertical="center"/>
    </xf>
    <xf numFmtId="6" fontId="1" fillId="2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6" fontId="5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4" fillId="8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top"/>
    </xf>
    <xf numFmtId="0" fontId="4" fillId="7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164" fontId="4" fillId="3" borderId="0" xfId="0" applyNumberFormat="1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left" vertical="center"/>
    </xf>
    <xf numFmtId="164" fontId="14" fillId="4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6" borderId="0" xfId="0" applyFont="1" applyFill="1" applyAlignment="1">
      <alignment horizontal="left" vertical="center"/>
    </xf>
    <xf numFmtId="164" fontId="4" fillId="8" borderId="1" xfId="0" applyNumberFormat="1" applyFont="1" applyFill="1" applyBorder="1" applyAlignment="1">
      <alignment horizontal="center" vertical="center"/>
    </xf>
    <xf numFmtId="166" fontId="14" fillId="3" borderId="2" xfId="0" applyNumberFormat="1" applyFont="1" applyFill="1" applyBorder="1" applyAlignment="1">
      <alignment horizontal="right" vertical="center" indent="2"/>
    </xf>
  </cellXfs>
  <cellStyles count="2">
    <cellStyle name="Currency" xfId="1" builtinId="4"/>
    <cellStyle name="Normal" xfId="0" builtinId="0"/>
  </cellStyles>
  <dxfs count="7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9243637076486"/>
          <c:y val="1.4555798326256338E-2"/>
          <c:w val="0.78573953670728913"/>
          <c:h val="0.81886801447116409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Microsoft Sans Serif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Summary!$E$5:$E$9</c:f>
              <c:numCache>
                <c:formatCode>General</c:formatCode>
                <c:ptCount val="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Summary!$G$5:$G$9</c:f>
              <c:numCache>
                <c:formatCode>0%</c:formatCode>
                <c:ptCount val="5"/>
                <c:pt idx="0">
                  <c:v>3.3215883671153794E-2</c:v>
                </c:pt>
                <c:pt idx="1">
                  <c:v>0.13079594650077311</c:v>
                </c:pt>
                <c:pt idx="2">
                  <c:v>4.8881921696466532E-2</c:v>
                </c:pt>
                <c:pt idx="3">
                  <c:v>0.78710624813160646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B-4A3E-981C-C22BF7A0F2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8594439180579606E-2"/>
          <c:y val="0.85856091025271053"/>
          <c:w val="0.96178872552435368"/>
          <c:h val="0.10812989997871887"/>
        </c:manualLayout>
      </c:layout>
      <c:overlay val="0"/>
      <c:txPr>
        <a:bodyPr/>
        <a:lstStyle/>
        <a:p>
          <a:pPr>
            <a:defRPr sz="900" baseline="0">
              <a:latin typeface="Microsoft Sans Serif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9243637076486"/>
          <c:y val="1.4555798326256338E-2"/>
          <c:w val="0.78573953670728913"/>
          <c:h val="0.81886801447116409"/>
        </c:manualLayout>
      </c:layout>
      <c:doughnutChart>
        <c:varyColors val="1"/>
        <c:ser>
          <c:idx val="0"/>
          <c:order val="0"/>
          <c:explosion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Microsoft Sans Serif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'2023'!$E$7:$E$18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'2023'!$G$7:$G$18</c:f>
              <c:numCache>
                <c:formatCode>0%</c:formatCode>
                <c:ptCount val="12"/>
                <c:pt idx="0">
                  <c:v>1.3428120063191154E-2</c:v>
                </c:pt>
                <c:pt idx="1">
                  <c:v>0</c:v>
                </c:pt>
                <c:pt idx="2">
                  <c:v>0.11137440758293839</c:v>
                </c:pt>
                <c:pt idx="3">
                  <c:v>7.6145339652448657E-2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0.17898894154818326</c:v>
                </c:pt>
                <c:pt idx="8">
                  <c:v>0.6200631911532386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7-41B7-8ED4-8F202E99E34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8594439180579606E-2"/>
          <c:y val="0.85856091025271053"/>
          <c:w val="0.96178872552435368"/>
          <c:h val="0.10812989997871887"/>
        </c:manualLayout>
      </c:layout>
      <c:overlay val="0"/>
      <c:txPr>
        <a:bodyPr/>
        <a:lstStyle/>
        <a:p>
          <a:pPr>
            <a:defRPr sz="900" baseline="0">
              <a:latin typeface="Microsoft Sans Serif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9243637076486"/>
          <c:y val="1.4555798326256338E-2"/>
          <c:w val="0.78573953670728913"/>
          <c:h val="0.81886801447116409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Microsoft Sans Serif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'2024'!$E$7:$E$18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'2024'!$G$7:$G$18</c:f>
              <c:numCache>
                <c:formatCode>0%</c:formatCode>
                <c:ptCount val="12"/>
                <c:pt idx="0">
                  <c:v>0.32728934860860687</c:v>
                </c:pt>
                <c:pt idx="1">
                  <c:v>0.17012773688707353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0.32750451904726435</c:v>
                </c:pt>
                <c:pt idx="8">
                  <c:v>0</c:v>
                </c:pt>
                <c:pt idx="9">
                  <c:v>3.610691015383817E-2</c:v>
                </c:pt>
                <c:pt idx="10">
                  <c:v>0</c:v>
                </c:pt>
                <c:pt idx="11">
                  <c:v>0.13897148530321715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B-408C-9BB5-B1BB9ED1B4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8594439180579606E-2"/>
          <c:y val="0.85856091025271053"/>
          <c:w val="0.96178872552435368"/>
          <c:h val="0.10812989997871887"/>
        </c:manualLayout>
      </c:layout>
      <c:overlay val="0"/>
      <c:txPr>
        <a:bodyPr/>
        <a:lstStyle/>
        <a:p>
          <a:pPr>
            <a:defRPr sz="900" baseline="0">
              <a:latin typeface="Microsoft Sans Serif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9243637076486"/>
          <c:y val="1.4555798326256338E-2"/>
          <c:w val="0.78573953670728913"/>
          <c:h val="0.81886801447116409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Microsoft Sans Serif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'2025'!$E$7:$E$18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'2025'!$G$6:$G$17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0.59744511835113523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0.40255488164886477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F-4F16-91C5-19550E178C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8594439180579606E-2"/>
          <c:y val="0.85856091025271053"/>
          <c:w val="0.96178872552435368"/>
          <c:h val="0.10812989997871887"/>
        </c:manualLayout>
      </c:layout>
      <c:overlay val="0"/>
      <c:txPr>
        <a:bodyPr/>
        <a:lstStyle/>
        <a:p>
          <a:pPr>
            <a:defRPr sz="900" baseline="0">
              <a:latin typeface="Microsoft Sans Serif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9243637076486"/>
          <c:y val="1.4555798326256338E-2"/>
          <c:w val="0.78573953670728913"/>
          <c:h val="0.81886801447116409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Microsoft Sans Serif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'2026'!$E$7:$E$18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'2026'!$G$6:$G$17</c:f>
              <c:numCache>
                <c:formatCode>0%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6-4E9D-B21D-474A6248E96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8594439180579606E-2"/>
          <c:y val="0.85856091025271053"/>
          <c:w val="0.96178872552435368"/>
          <c:h val="0.10812989997871887"/>
        </c:manualLayout>
      </c:layout>
      <c:overlay val="0"/>
      <c:txPr>
        <a:bodyPr/>
        <a:lstStyle/>
        <a:p>
          <a:pPr>
            <a:defRPr sz="900" baseline="0">
              <a:latin typeface="Microsoft Sans Serif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9243637076486"/>
          <c:y val="1.4555798326256338E-2"/>
          <c:w val="0.78573953670728913"/>
          <c:h val="0.81886801447116409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latin typeface="Microsoft Sans Serif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'2027'!$E$7:$E$18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'2027'!$G$6:$G$17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D-4762-B9C9-99DA79CC79C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2.8594439180579606E-2"/>
          <c:y val="0.85856091025271053"/>
          <c:w val="0.96178872552435368"/>
          <c:h val="0.10812989997871887"/>
        </c:manualLayout>
      </c:layout>
      <c:overlay val="0"/>
      <c:txPr>
        <a:bodyPr/>
        <a:lstStyle/>
        <a:p>
          <a:pPr>
            <a:defRPr sz="900" baseline="0">
              <a:latin typeface="Microsoft Sans Serif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60000"/>
        <a:lumOff val="40000"/>
      </a:schemeClr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179296</xdr:rowOff>
    </xdr:from>
    <xdr:to>
      <xdr:col>10</xdr:col>
      <xdr:colOff>603996</xdr:colOff>
      <xdr:row>17</xdr:row>
      <xdr:rowOff>177588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9B028E-6AAC-44E0-9509-9D8517B8A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190500</xdr:rowOff>
    </xdr:from>
    <xdr:ext cx="820" cy="820"/>
    <xdr:pic>
      <xdr:nvPicPr>
        <xdr:cNvPr id="2" name="Picture 1">
          <a:extLst>
            <a:ext uri="{FF2B5EF4-FFF2-40B4-BE49-F238E27FC236}">
              <a16:creationId xmlns:a16="http://schemas.microsoft.com/office/drawing/2014/main" id="{9F923AD0-12EC-4E1B-8601-67E48826B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368300"/>
          <a:ext cx="820" cy="820"/>
        </a:xfrm>
        <a:prstGeom prst="rect">
          <a:avLst/>
        </a:prstGeom>
      </xdr:spPr>
    </xdr:pic>
    <xdr:clientData/>
  </xdr:oneCellAnchor>
  <xdr:twoCellAnchor>
    <xdr:from>
      <xdr:col>5</xdr:col>
      <xdr:colOff>902820</xdr:colOff>
      <xdr:row>4</xdr:row>
      <xdr:rowOff>0</xdr:rowOff>
    </xdr:from>
    <xdr:to>
      <xdr:col>10</xdr:col>
      <xdr:colOff>193115</xdr:colOff>
      <xdr:row>19</xdr:row>
      <xdr:rowOff>185056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150738-FD2A-457F-B0B1-6069C2EC5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190500</xdr:rowOff>
    </xdr:from>
    <xdr:ext cx="820" cy="820"/>
    <xdr:pic>
      <xdr:nvPicPr>
        <xdr:cNvPr id="2" name="Picture 1">
          <a:extLst>
            <a:ext uri="{FF2B5EF4-FFF2-40B4-BE49-F238E27FC236}">
              <a16:creationId xmlns:a16="http://schemas.microsoft.com/office/drawing/2014/main" id="{5DC4B4FE-98D9-48BF-BBBB-083FC3B01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273050"/>
          <a:ext cx="820" cy="820"/>
        </a:xfrm>
        <a:prstGeom prst="rect">
          <a:avLst/>
        </a:prstGeom>
      </xdr:spPr>
    </xdr:pic>
    <xdr:clientData/>
  </xdr:oneCellAnchor>
  <xdr:twoCellAnchor>
    <xdr:from>
      <xdr:col>6</xdr:col>
      <xdr:colOff>6353</xdr:colOff>
      <xdr:row>4</xdr:row>
      <xdr:rowOff>0</xdr:rowOff>
    </xdr:from>
    <xdr:to>
      <xdr:col>11</xdr:col>
      <xdr:colOff>6353</xdr:colOff>
      <xdr:row>19</xdr:row>
      <xdr:rowOff>185056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9D28FF-5EE2-46BC-9DB1-95184B369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190500</xdr:rowOff>
    </xdr:from>
    <xdr:ext cx="820" cy="820"/>
    <xdr:pic>
      <xdr:nvPicPr>
        <xdr:cNvPr id="2" name="Picture 1">
          <a:extLst>
            <a:ext uri="{FF2B5EF4-FFF2-40B4-BE49-F238E27FC236}">
              <a16:creationId xmlns:a16="http://schemas.microsoft.com/office/drawing/2014/main" id="{83180B43-5A41-4E66-A31D-519C4897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273050"/>
          <a:ext cx="820" cy="820"/>
        </a:xfrm>
        <a:prstGeom prst="rect">
          <a:avLst/>
        </a:prstGeom>
      </xdr:spPr>
    </xdr:pic>
    <xdr:clientData/>
  </xdr:oneCellAnchor>
  <xdr:twoCellAnchor>
    <xdr:from>
      <xdr:col>6</xdr:col>
      <xdr:colOff>6350</xdr:colOff>
      <xdr:row>4</xdr:row>
      <xdr:rowOff>1</xdr:rowOff>
    </xdr:from>
    <xdr:to>
      <xdr:col>11</xdr:col>
      <xdr:colOff>6350</xdr:colOff>
      <xdr:row>19</xdr:row>
      <xdr:rowOff>185057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3108B9-95F6-4805-99A1-0D6FA7001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190500</xdr:rowOff>
    </xdr:from>
    <xdr:ext cx="820" cy="820"/>
    <xdr:pic>
      <xdr:nvPicPr>
        <xdr:cNvPr id="2" name="Picture 1">
          <a:extLst>
            <a:ext uri="{FF2B5EF4-FFF2-40B4-BE49-F238E27FC236}">
              <a16:creationId xmlns:a16="http://schemas.microsoft.com/office/drawing/2014/main" id="{86155AD3-023C-42D2-B26D-CBD76DDF6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273050"/>
          <a:ext cx="820" cy="820"/>
        </a:xfrm>
        <a:prstGeom prst="rect">
          <a:avLst/>
        </a:prstGeom>
      </xdr:spPr>
    </xdr:pic>
    <xdr:clientData/>
  </xdr:oneCellAnchor>
  <xdr:twoCellAnchor>
    <xdr:from>
      <xdr:col>6</xdr:col>
      <xdr:colOff>6350</xdr:colOff>
      <xdr:row>4</xdr:row>
      <xdr:rowOff>1</xdr:rowOff>
    </xdr:from>
    <xdr:to>
      <xdr:col>11</xdr:col>
      <xdr:colOff>6350</xdr:colOff>
      <xdr:row>19</xdr:row>
      <xdr:rowOff>185057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74125F-68E6-441D-A54F-C9720E691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190500</xdr:rowOff>
    </xdr:from>
    <xdr:ext cx="820" cy="820"/>
    <xdr:pic>
      <xdr:nvPicPr>
        <xdr:cNvPr id="2" name="Picture 1">
          <a:extLst>
            <a:ext uri="{FF2B5EF4-FFF2-40B4-BE49-F238E27FC236}">
              <a16:creationId xmlns:a16="http://schemas.microsoft.com/office/drawing/2014/main" id="{B4D1BB75-AECD-4D5F-8974-4A13699BE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273050"/>
          <a:ext cx="820" cy="820"/>
        </a:xfrm>
        <a:prstGeom prst="rect">
          <a:avLst/>
        </a:prstGeom>
      </xdr:spPr>
    </xdr:pic>
    <xdr:clientData/>
  </xdr:oneCellAnchor>
  <xdr:twoCellAnchor>
    <xdr:from>
      <xdr:col>6</xdr:col>
      <xdr:colOff>6350</xdr:colOff>
      <xdr:row>4</xdr:row>
      <xdr:rowOff>1</xdr:rowOff>
    </xdr:from>
    <xdr:to>
      <xdr:col>11</xdr:col>
      <xdr:colOff>6350</xdr:colOff>
      <xdr:row>19</xdr:row>
      <xdr:rowOff>185057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27D188-B206-4BE8-A3A0-E4010B28E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3AB2-BA6E-42C7-9300-607B9D44369B}">
  <dimension ref="B2:K27"/>
  <sheetViews>
    <sheetView tabSelected="1" zoomScale="70" zoomScaleNormal="70" workbookViewId="0">
      <selection activeCell="R16" sqref="R16"/>
    </sheetView>
  </sheetViews>
  <sheetFormatPr defaultRowHeight="14.5" x14ac:dyDescent="0.35"/>
  <cols>
    <col min="3" max="3" width="12.1796875" customWidth="1"/>
    <col min="4" max="4" width="11.7265625" customWidth="1"/>
    <col min="5" max="5" width="13.81640625" customWidth="1"/>
    <col min="6" max="6" width="13" customWidth="1"/>
    <col min="7" max="7" width="12.90625" customWidth="1"/>
    <col min="8" max="8" width="14.6328125" customWidth="1"/>
  </cols>
  <sheetData>
    <row r="2" spans="2:11" x14ac:dyDescent="0.35">
      <c r="B2" s="57" t="s">
        <v>14</v>
      </c>
      <c r="C2" s="57"/>
      <c r="D2" s="57"/>
      <c r="E2" s="57" t="s">
        <v>50</v>
      </c>
      <c r="F2" s="57"/>
      <c r="G2" s="57" t="s">
        <v>51</v>
      </c>
      <c r="H2" s="57"/>
      <c r="I2" s="57"/>
      <c r="J2" s="57"/>
      <c r="K2" s="57"/>
    </row>
    <row r="3" spans="2:11" x14ac:dyDescent="0.35">
      <c r="B3" s="11"/>
      <c r="C3" s="11"/>
      <c r="D3" s="11"/>
      <c r="E3" s="19"/>
      <c r="F3" s="19"/>
      <c r="G3" s="20"/>
      <c r="H3" s="20"/>
      <c r="I3" s="19"/>
      <c r="J3" s="19"/>
      <c r="K3" s="8"/>
    </row>
    <row r="4" spans="2:11" x14ac:dyDescent="0.35">
      <c r="B4" s="11"/>
      <c r="C4" s="15" t="s">
        <v>13</v>
      </c>
      <c r="D4" s="11"/>
      <c r="E4" s="19"/>
      <c r="F4" s="19"/>
      <c r="G4" s="50"/>
      <c r="H4" s="19"/>
      <c r="I4" s="19"/>
      <c r="J4" s="19"/>
      <c r="K4" s="8"/>
    </row>
    <row r="5" spans="2:11" ht="15.5" x14ac:dyDescent="0.35">
      <c r="B5" s="11"/>
      <c r="C5" s="53">
        <f>C27</f>
        <v>192500</v>
      </c>
      <c r="D5" s="11"/>
      <c r="E5" s="26">
        <v>2023</v>
      </c>
      <c r="F5" s="30">
        <f>D22</f>
        <v>6330</v>
      </c>
      <c r="G5" s="49">
        <f>F5/$C$8</f>
        <v>3.3215883671153794E-2</v>
      </c>
      <c r="H5" s="21"/>
      <c r="I5" s="21"/>
      <c r="J5" s="21"/>
      <c r="K5" s="17"/>
    </row>
    <row r="6" spans="2:11" x14ac:dyDescent="0.35">
      <c r="B6" s="11"/>
      <c r="C6" s="11"/>
      <c r="D6" s="11"/>
      <c r="E6" s="29">
        <v>2024</v>
      </c>
      <c r="F6" s="31">
        <f>D23</f>
        <v>24925.976666666666</v>
      </c>
      <c r="G6" s="49">
        <f t="shared" ref="G6:G9" si="0">F6/$C$8</f>
        <v>0.13079594650077311</v>
      </c>
      <c r="H6" s="21"/>
      <c r="I6" s="21"/>
      <c r="J6" s="21"/>
      <c r="K6" s="17"/>
    </row>
    <row r="7" spans="2:11" x14ac:dyDescent="0.35">
      <c r="B7" s="11"/>
      <c r="C7" s="13" t="s">
        <v>12</v>
      </c>
      <c r="D7" s="11"/>
      <c r="E7" s="29">
        <v>2025</v>
      </c>
      <c r="F7" s="31">
        <f>D24</f>
        <v>9315.5</v>
      </c>
      <c r="G7" s="49">
        <f t="shared" si="0"/>
        <v>4.8881921696466532E-2</v>
      </c>
      <c r="H7" s="19"/>
      <c r="I7" s="19"/>
      <c r="J7" s="19"/>
      <c r="K7" s="8"/>
    </row>
    <row r="8" spans="2:11" ht="15.5" x14ac:dyDescent="0.35">
      <c r="B8" s="11"/>
      <c r="C8" s="53">
        <f>D27</f>
        <v>190571.47666666668</v>
      </c>
      <c r="D8" s="11"/>
      <c r="E8" s="26">
        <v>2026</v>
      </c>
      <c r="F8" s="31">
        <f>D25</f>
        <v>150000</v>
      </c>
      <c r="G8" s="49">
        <f t="shared" si="0"/>
        <v>0.78710624813160646</v>
      </c>
      <c r="H8" s="19"/>
      <c r="I8" s="19"/>
      <c r="J8" s="19"/>
      <c r="K8" s="8"/>
    </row>
    <row r="9" spans="2:11" x14ac:dyDescent="0.35">
      <c r="B9" s="11"/>
      <c r="C9" s="11"/>
      <c r="D9" s="11"/>
      <c r="E9" s="28">
        <v>2027</v>
      </c>
      <c r="F9" s="30">
        <f>D26</f>
        <v>0</v>
      </c>
      <c r="G9" s="49">
        <f t="shared" si="0"/>
        <v>0</v>
      </c>
      <c r="H9" s="19"/>
      <c r="I9" s="19"/>
      <c r="J9" s="19"/>
      <c r="K9" s="8"/>
    </row>
    <row r="10" spans="2:11" x14ac:dyDescent="0.35">
      <c r="B10" s="11"/>
      <c r="C10" s="15" t="s">
        <v>11</v>
      </c>
      <c r="D10" s="11"/>
      <c r="E10" s="26"/>
      <c r="F10" s="30"/>
      <c r="G10" s="49"/>
      <c r="H10" s="19"/>
      <c r="I10" s="19"/>
      <c r="J10" s="19"/>
      <c r="K10" s="8"/>
    </row>
    <row r="11" spans="2:11" ht="15.5" x14ac:dyDescent="0.35">
      <c r="B11" s="11"/>
      <c r="C11" s="14">
        <f>C5-C8</f>
        <v>1928.5233333333163</v>
      </c>
      <c r="D11" s="11"/>
      <c r="E11" s="26"/>
      <c r="F11" s="30"/>
      <c r="G11" s="49"/>
      <c r="H11" s="19"/>
      <c r="I11" s="19"/>
      <c r="J11" s="19"/>
      <c r="K11" s="8"/>
    </row>
    <row r="12" spans="2:11" x14ac:dyDescent="0.35">
      <c r="B12" s="11"/>
      <c r="C12" s="11"/>
      <c r="D12" s="11"/>
      <c r="E12" s="26"/>
      <c r="F12" s="30"/>
      <c r="G12" s="49"/>
      <c r="H12" s="19"/>
      <c r="I12" s="19"/>
      <c r="J12" s="19"/>
      <c r="K12" s="8"/>
    </row>
    <row r="13" spans="2:11" x14ac:dyDescent="0.35">
      <c r="B13" s="11"/>
      <c r="C13" s="13" t="s">
        <v>63</v>
      </c>
      <c r="D13" s="11"/>
      <c r="E13" s="26"/>
      <c r="F13" s="30"/>
      <c r="G13" s="49"/>
      <c r="H13" s="19"/>
      <c r="I13" s="19"/>
      <c r="J13" s="19"/>
      <c r="K13" s="8"/>
    </row>
    <row r="14" spans="2:11" ht="15.5" x14ac:dyDescent="0.35">
      <c r="B14" s="11"/>
      <c r="C14" s="33">
        <f>F27</f>
        <v>42</v>
      </c>
      <c r="D14" s="11"/>
      <c r="E14" s="26"/>
      <c r="F14" s="30"/>
      <c r="G14" s="49"/>
      <c r="H14" s="19"/>
      <c r="I14" s="19"/>
      <c r="J14" s="19"/>
      <c r="K14" s="8"/>
    </row>
    <row r="15" spans="2:11" x14ac:dyDescent="0.35">
      <c r="B15" s="11"/>
      <c r="C15" s="11"/>
      <c r="D15" s="11"/>
      <c r="E15" s="26"/>
      <c r="F15" s="30"/>
      <c r="G15" s="49"/>
      <c r="H15" s="8"/>
      <c r="I15" s="8"/>
      <c r="J15" s="8"/>
      <c r="K15" s="8"/>
    </row>
    <row r="16" spans="2:11" x14ac:dyDescent="0.35">
      <c r="B16" s="11"/>
      <c r="C16" s="13" t="s">
        <v>60</v>
      </c>
      <c r="D16" s="11"/>
      <c r="E16" s="26"/>
      <c r="F16" s="32"/>
      <c r="G16" s="49"/>
      <c r="H16" s="8"/>
      <c r="I16" s="8"/>
      <c r="J16" s="8"/>
      <c r="K16" s="8"/>
    </row>
    <row r="17" spans="2:11" ht="15.5" x14ac:dyDescent="0.35">
      <c r="B17" s="11"/>
      <c r="C17" s="12">
        <f>G27</f>
        <v>3176.1912777777775</v>
      </c>
      <c r="D17" s="11"/>
      <c r="E17" s="8"/>
      <c r="F17" s="8"/>
      <c r="G17" s="51"/>
      <c r="H17" s="8"/>
      <c r="I17" s="8"/>
      <c r="J17" s="8"/>
      <c r="K17" s="8"/>
    </row>
    <row r="18" spans="2:11" x14ac:dyDescent="0.35">
      <c r="B18" s="11"/>
      <c r="C18" s="11"/>
      <c r="D18" s="11"/>
      <c r="E18" s="8"/>
      <c r="F18" s="8"/>
      <c r="G18" s="8"/>
      <c r="H18" s="8"/>
      <c r="I18" s="8"/>
      <c r="J18" s="8"/>
      <c r="K18" s="8"/>
    </row>
    <row r="21" spans="2:11" x14ac:dyDescent="0.35">
      <c r="C21" s="2" t="s">
        <v>75</v>
      </c>
      <c r="D21" s="2" t="s">
        <v>76</v>
      </c>
      <c r="E21" s="2" t="s">
        <v>114</v>
      </c>
      <c r="F21" s="2" t="s">
        <v>77</v>
      </c>
      <c r="G21" s="2" t="s">
        <v>78</v>
      </c>
    </row>
    <row r="22" spans="2:11" x14ac:dyDescent="0.35">
      <c r="B22" s="3">
        <v>2023</v>
      </c>
      <c r="C22" s="48">
        <f>'2023'!C7</f>
        <v>7500</v>
      </c>
      <c r="D22" s="48">
        <f>'2023'!C10</f>
        <v>6330</v>
      </c>
      <c r="E22" s="48">
        <f>'2023'!C13</f>
        <v>1170</v>
      </c>
      <c r="F22" s="55">
        <f>'2023'!C16</f>
        <v>5</v>
      </c>
      <c r="G22" s="48">
        <f>'2023'!C19</f>
        <v>527.5</v>
      </c>
    </row>
    <row r="23" spans="2:11" x14ac:dyDescent="0.35">
      <c r="B23" s="3">
        <v>2024</v>
      </c>
      <c r="C23" s="48">
        <f>'2024'!C7</f>
        <v>25000</v>
      </c>
      <c r="D23" s="48">
        <f>'2024'!C10</f>
        <v>24925.976666666666</v>
      </c>
      <c r="E23" s="48">
        <f>'2024'!C13</f>
        <v>74.023333333334449</v>
      </c>
      <c r="F23" s="55">
        <f>'2024'!C16</f>
        <v>24</v>
      </c>
      <c r="G23" s="48">
        <f>'2024'!C19</f>
        <v>2077.1647222222223</v>
      </c>
    </row>
    <row r="24" spans="2:11" x14ac:dyDescent="0.35">
      <c r="B24" s="3">
        <v>2025</v>
      </c>
      <c r="C24" s="48">
        <f>'2025'!C7</f>
        <v>10000</v>
      </c>
      <c r="D24" s="48">
        <f>'2025'!C10</f>
        <v>9315.5</v>
      </c>
      <c r="E24" s="48">
        <f>'2025'!C13</f>
        <v>684.5</v>
      </c>
      <c r="F24" s="55">
        <f>'2025'!C16</f>
        <v>13</v>
      </c>
      <c r="G24" s="48">
        <f>'2025'!C19</f>
        <v>776.29166666666663</v>
      </c>
    </row>
    <row r="25" spans="2:11" x14ac:dyDescent="0.35">
      <c r="B25" s="3">
        <v>2026</v>
      </c>
      <c r="C25" s="48">
        <f>'2026'!C7</f>
        <v>150000</v>
      </c>
      <c r="D25" s="48">
        <f>'2026'!C10</f>
        <v>150000</v>
      </c>
      <c r="E25" s="48">
        <f>'2026'!C13</f>
        <v>0</v>
      </c>
      <c r="F25" s="55">
        <f>'2026'!C16</f>
        <v>0</v>
      </c>
      <c r="G25" s="48">
        <f>'2026'!C19</f>
        <v>12500</v>
      </c>
    </row>
    <row r="26" spans="2:11" x14ac:dyDescent="0.35">
      <c r="B26" s="3">
        <v>2027</v>
      </c>
      <c r="C26" s="48">
        <f>'2027'!C7</f>
        <v>0</v>
      </c>
      <c r="D26" s="48">
        <f>'2027'!C10</f>
        <v>0</v>
      </c>
      <c r="E26" s="48">
        <f>'2027'!C13</f>
        <v>0</v>
      </c>
      <c r="F26" s="55">
        <f>'2027'!C16</f>
        <v>0</v>
      </c>
      <c r="G26" s="48">
        <f>'2027'!C19</f>
        <v>0</v>
      </c>
    </row>
    <row r="27" spans="2:11" x14ac:dyDescent="0.35">
      <c r="C27" s="52">
        <f>SUM(C22:C26)</f>
        <v>192500</v>
      </c>
      <c r="D27" s="52">
        <f t="shared" ref="D27:E27" si="1">SUM(D22:D26)</f>
        <v>190571.47666666668</v>
      </c>
      <c r="E27" s="52">
        <f t="shared" si="1"/>
        <v>1928.5233333333344</v>
      </c>
      <c r="F27" s="2">
        <f>SUM(F22:F26)</f>
        <v>42</v>
      </c>
      <c r="G27" s="54">
        <f>AVERAGE(G22:G26)</f>
        <v>3176.1912777777775</v>
      </c>
    </row>
  </sheetData>
  <mergeCells count="3">
    <mergeCell ref="B2:D2"/>
    <mergeCell ref="E2:F2"/>
    <mergeCell ref="G2:K2"/>
  </mergeCells>
  <conditionalFormatting sqref="C11">
    <cfRule type="cellIs" dxfId="70" priority="1" operator="lessThan">
      <formula>0</formula>
    </cfRule>
    <cfRule type="cellIs" dxfId="69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3F0B-D360-41E2-9D74-51399DF4809B}">
  <dimension ref="A1:N181"/>
  <sheetViews>
    <sheetView showGridLines="0" zoomScale="85" zoomScaleNormal="85" workbookViewId="0">
      <selection activeCell="C8" sqref="C8"/>
    </sheetView>
  </sheetViews>
  <sheetFormatPr defaultColWidth="8.81640625" defaultRowHeight="14.5" x14ac:dyDescent="0.35"/>
  <cols>
    <col min="1" max="1" width="3.36328125" customWidth="1"/>
    <col min="2" max="4" width="12.1796875" customWidth="1"/>
    <col min="5" max="6" width="12.90625" customWidth="1"/>
    <col min="7" max="10" width="12" customWidth="1"/>
    <col min="11" max="11" width="2.81640625" customWidth="1"/>
  </cols>
  <sheetData>
    <row r="1" spans="1:11" ht="6.75" customHeight="1" x14ac:dyDescent="0.35"/>
    <row r="2" spans="1:11" ht="45" customHeight="1" x14ac:dyDescent="0.35">
      <c r="A2" s="9"/>
      <c r="B2" s="59" t="s">
        <v>49</v>
      </c>
      <c r="C2" s="59"/>
      <c r="D2" s="59"/>
      <c r="E2" s="59"/>
      <c r="F2" s="59"/>
      <c r="G2" s="59"/>
      <c r="H2" s="59"/>
      <c r="I2" s="59"/>
      <c r="J2" s="59"/>
      <c r="K2" s="59"/>
    </row>
    <row r="3" spans="1:11" ht="3.75" customHeight="1" x14ac:dyDescent="0.35">
      <c r="A3" s="9"/>
      <c r="B3" s="7"/>
      <c r="C3" s="7"/>
      <c r="D3" s="7"/>
      <c r="E3" s="7"/>
      <c r="F3" s="7"/>
      <c r="G3" s="7"/>
      <c r="J3" s="7"/>
      <c r="K3" s="18"/>
    </row>
    <row r="4" spans="1:11" x14ac:dyDescent="0.35">
      <c r="A4" s="9"/>
      <c r="B4" s="57" t="s">
        <v>14</v>
      </c>
      <c r="C4" s="57"/>
      <c r="D4" s="57"/>
      <c r="E4" s="57" t="s">
        <v>50</v>
      </c>
      <c r="F4" s="57"/>
      <c r="G4" s="57" t="s">
        <v>51</v>
      </c>
      <c r="H4" s="57"/>
      <c r="I4" s="57"/>
      <c r="J4" s="57"/>
      <c r="K4" s="57"/>
    </row>
    <row r="5" spans="1:11" x14ac:dyDescent="0.35">
      <c r="A5" s="9"/>
      <c r="B5" s="11"/>
      <c r="C5" s="11"/>
      <c r="D5" s="11"/>
      <c r="E5" s="19"/>
      <c r="F5" s="19"/>
      <c r="G5" s="27"/>
      <c r="H5" s="20"/>
      <c r="I5" s="19"/>
      <c r="J5" s="19"/>
      <c r="K5" s="8"/>
    </row>
    <row r="6" spans="1:11" x14ac:dyDescent="0.35">
      <c r="A6" s="9"/>
      <c r="B6" s="11"/>
      <c r="C6" s="15" t="s">
        <v>13</v>
      </c>
      <c r="D6" s="11"/>
      <c r="E6" s="19"/>
      <c r="F6" s="19"/>
      <c r="G6" s="16"/>
      <c r="H6" s="19"/>
      <c r="I6" s="19"/>
      <c r="J6" s="19"/>
      <c r="K6" s="8"/>
    </row>
    <row r="7" spans="1:11" ht="15.5" x14ac:dyDescent="0.35">
      <c r="A7" s="9"/>
      <c r="B7" s="11"/>
      <c r="C7" s="12">
        <v>7500</v>
      </c>
      <c r="D7" s="11"/>
      <c r="E7" s="26" t="s">
        <v>32</v>
      </c>
      <c r="F7" s="30">
        <f>J36</f>
        <v>85</v>
      </c>
      <c r="G7" s="49">
        <f>F7/$C$10</f>
        <v>1.3428120063191154E-2</v>
      </c>
      <c r="H7" s="21"/>
      <c r="I7" s="21"/>
      <c r="J7" s="21"/>
      <c r="K7" s="17"/>
    </row>
    <row r="8" spans="1:11" x14ac:dyDescent="0.35">
      <c r="A8" s="9"/>
      <c r="B8" s="11"/>
      <c r="C8" s="11"/>
      <c r="D8" s="11"/>
      <c r="E8" s="29" t="s">
        <v>33</v>
      </c>
      <c r="F8" s="31">
        <f>J49</f>
        <v>0</v>
      </c>
      <c r="G8" s="49">
        <f t="shared" ref="G8:G18" si="0">F8/$C$10</f>
        <v>0</v>
      </c>
      <c r="H8" s="21"/>
      <c r="I8" s="21"/>
      <c r="J8" s="21"/>
      <c r="K8" s="17"/>
    </row>
    <row r="9" spans="1:11" x14ac:dyDescent="0.35">
      <c r="A9" s="9"/>
      <c r="B9" s="11"/>
      <c r="C9" s="13" t="s">
        <v>12</v>
      </c>
      <c r="D9" s="11"/>
      <c r="E9" s="29" t="s">
        <v>34</v>
      </c>
      <c r="F9" s="31">
        <f>J62</f>
        <v>705</v>
      </c>
      <c r="G9" s="49">
        <f t="shared" si="0"/>
        <v>0.11137440758293839</v>
      </c>
      <c r="H9" s="19"/>
      <c r="I9" s="19"/>
      <c r="J9" s="19"/>
      <c r="K9" s="8"/>
    </row>
    <row r="10" spans="1:11" ht="15.5" x14ac:dyDescent="0.35">
      <c r="A10" s="9"/>
      <c r="B10" s="11"/>
      <c r="C10" s="12">
        <f>J181</f>
        <v>6330</v>
      </c>
      <c r="D10" s="11"/>
      <c r="E10" s="26" t="s">
        <v>35</v>
      </c>
      <c r="F10" s="31">
        <f>J75</f>
        <v>482</v>
      </c>
      <c r="G10" s="49">
        <f t="shared" si="0"/>
        <v>7.6145339652448657E-2</v>
      </c>
      <c r="H10" s="19"/>
      <c r="I10" s="19"/>
      <c r="J10" s="19"/>
      <c r="K10" s="8"/>
    </row>
    <row r="11" spans="1:11" x14ac:dyDescent="0.35">
      <c r="A11" s="9"/>
      <c r="B11" s="11"/>
      <c r="C11" s="11"/>
      <c r="D11" s="11"/>
      <c r="E11" s="28" t="s">
        <v>36</v>
      </c>
      <c r="F11" s="30">
        <f>J88</f>
        <v>0</v>
      </c>
      <c r="G11" s="49">
        <f t="shared" si="0"/>
        <v>0</v>
      </c>
      <c r="H11" s="19"/>
      <c r="I11" s="19"/>
      <c r="J11" s="19"/>
      <c r="K11" s="8"/>
    </row>
    <row r="12" spans="1:11" x14ac:dyDescent="0.35">
      <c r="A12" s="9"/>
      <c r="B12" s="11"/>
      <c r="C12" s="15" t="s">
        <v>11</v>
      </c>
      <c r="D12" s="11"/>
      <c r="E12" s="29" t="s">
        <v>37</v>
      </c>
      <c r="F12" s="31">
        <f>J101</f>
        <v>0</v>
      </c>
      <c r="G12" s="49">
        <f t="shared" si="0"/>
        <v>0</v>
      </c>
      <c r="H12" s="19"/>
      <c r="I12" s="19"/>
      <c r="J12" s="19"/>
      <c r="K12" s="8"/>
    </row>
    <row r="13" spans="1:11" ht="15.5" x14ac:dyDescent="0.35">
      <c r="A13" s="9"/>
      <c r="B13" s="11"/>
      <c r="C13" s="14">
        <f>C7-C10</f>
        <v>1170</v>
      </c>
      <c r="D13" s="11"/>
      <c r="E13" s="26" t="s">
        <v>38</v>
      </c>
      <c r="F13" s="31">
        <f>J114</f>
        <v>0</v>
      </c>
      <c r="G13" s="49">
        <f t="shared" si="0"/>
        <v>0</v>
      </c>
      <c r="H13" s="19"/>
      <c r="I13" s="19"/>
      <c r="J13" s="19"/>
      <c r="K13" s="8"/>
    </row>
    <row r="14" spans="1:11" x14ac:dyDescent="0.35">
      <c r="A14" s="9"/>
      <c r="B14" s="11"/>
      <c r="C14" s="11"/>
      <c r="D14" s="11"/>
      <c r="E14" s="28" t="s">
        <v>39</v>
      </c>
      <c r="F14" s="30">
        <f>J127</f>
        <v>1133</v>
      </c>
      <c r="G14" s="49">
        <f t="shared" si="0"/>
        <v>0.17898894154818326</v>
      </c>
      <c r="H14" s="19"/>
      <c r="I14" s="19"/>
      <c r="J14" s="19"/>
      <c r="K14" s="8"/>
    </row>
    <row r="15" spans="1:11" x14ac:dyDescent="0.35">
      <c r="A15" s="9"/>
      <c r="B15" s="11"/>
      <c r="C15" s="13" t="s">
        <v>63</v>
      </c>
      <c r="D15" s="11"/>
      <c r="E15" s="29" t="s">
        <v>40</v>
      </c>
      <c r="F15" s="31">
        <f>J140</f>
        <v>3925</v>
      </c>
      <c r="G15" s="49">
        <f t="shared" si="0"/>
        <v>0.6200631911532386</v>
      </c>
      <c r="H15" s="19"/>
      <c r="I15" s="19"/>
      <c r="J15" s="19"/>
      <c r="K15" s="8"/>
    </row>
    <row r="16" spans="1:11" ht="15.5" x14ac:dyDescent="0.35">
      <c r="A16" s="9"/>
      <c r="B16" s="11"/>
      <c r="C16" s="33">
        <f>I27+I40+I53+I66+I79+I92+I105+I118+I131+I144+I157+I170</f>
        <v>5</v>
      </c>
      <c r="D16" s="11"/>
      <c r="E16" s="29" t="s">
        <v>41</v>
      </c>
      <c r="F16" s="31">
        <f>J153</f>
        <v>0</v>
      </c>
      <c r="G16" s="49">
        <f t="shared" si="0"/>
        <v>0</v>
      </c>
      <c r="H16" s="19"/>
      <c r="I16" s="19"/>
      <c r="J16" s="19"/>
      <c r="K16" s="8"/>
    </row>
    <row r="17" spans="1:11" x14ac:dyDescent="0.35">
      <c r="A17" s="9"/>
      <c r="B17" s="11"/>
      <c r="C17" s="11"/>
      <c r="D17" s="11"/>
      <c r="E17" s="26" t="s">
        <v>42</v>
      </c>
      <c r="F17" s="31">
        <f>J166</f>
        <v>0</v>
      </c>
      <c r="G17" s="49">
        <f t="shared" si="0"/>
        <v>0</v>
      </c>
      <c r="H17" s="8"/>
      <c r="I17" s="8"/>
      <c r="J17" s="8"/>
      <c r="K17" s="8"/>
    </row>
    <row r="18" spans="1:11" x14ac:dyDescent="0.35">
      <c r="A18" s="9"/>
      <c r="B18" s="11"/>
      <c r="C18" s="13" t="s">
        <v>60</v>
      </c>
      <c r="D18" s="11"/>
      <c r="E18" s="28" t="s">
        <v>43</v>
      </c>
      <c r="F18" s="32">
        <f>J179</f>
        <v>0</v>
      </c>
      <c r="G18" s="49">
        <f t="shared" si="0"/>
        <v>0</v>
      </c>
      <c r="H18" s="8"/>
      <c r="I18" s="8"/>
      <c r="J18" s="8"/>
      <c r="K18" s="8"/>
    </row>
    <row r="19" spans="1:11" ht="15.5" x14ac:dyDescent="0.35">
      <c r="A19" s="9"/>
      <c r="B19" s="11"/>
      <c r="C19" s="12">
        <f>AVERAGE(F7:F18)</f>
        <v>527.5</v>
      </c>
      <c r="D19" s="11"/>
      <c r="E19" s="8"/>
      <c r="F19" s="8"/>
      <c r="G19" s="8"/>
      <c r="H19" s="8"/>
      <c r="I19" s="8"/>
      <c r="J19" s="8"/>
      <c r="K19" s="8"/>
    </row>
    <row r="20" spans="1:11" x14ac:dyDescent="0.35">
      <c r="A20" s="9"/>
      <c r="B20" s="11"/>
      <c r="C20" s="11"/>
      <c r="D20" s="11"/>
      <c r="E20" s="8"/>
      <c r="F20" s="8"/>
      <c r="G20" s="8"/>
      <c r="H20" s="8"/>
      <c r="I20" s="8"/>
      <c r="J20" s="8"/>
      <c r="K20" s="8"/>
    </row>
    <row r="21" spans="1:11" ht="10.5" customHeight="1" x14ac:dyDescent="0.3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8" customHeight="1" x14ac:dyDescent="0.35">
      <c r="A22" s="9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x14ac:dyDescent="0.35">
      <c r="A23" s="4"/>
      <c r="B23" s="71" t="s">
        <v>10</v>
      </c>
      <c r="C23" s="71"/>
      <c r="D23" s="71"/>
      <c r="E23" s="72" t="s">
        <v>9</v>
      </c>
      <c r="F23" s="72"/>
      <c r="G23" s="72"/>
      <c r="H23" s="42" t="s">
        <v>8</v>
      </c>
      <c r="I23" s="42" t="s">
        <v>7</v>
      </c>
      <c r="J23" s="42" t="s">
        <v>6</v>
      </c>
      <c r="K23" s="8"/>
    </row>
    <row r="24" spans="1:11" ht="11.25" customHeight="1" x14ac:dyDescent="0.35">
      <c r="A24" s="4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5">
      <c r="A25" s="4"/>
      <c r="B25" s="65" t="s">
        <v>0</v>
      </c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35">
      <c r="A26" s="4"/>
      <c r="B26" s="60" t="s">
        <v>31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s="37" customFormat="1" ht="13" x14ac:dyDescent="0.3">
      <c r="A27" s="35"/>
      <c r="B27" s="39" t="s">
        <v>46</v>
      </c>
      <c r="C27" s="38">
        <v>44947</v>
      </c>
      <c r="D27" s="40" t="s">
        <v>47</v>
      </c>
      <c r="E27" s="38">
        <v>44947</v>
      </c>
      <c r="F27" s="39" t="s">
        <v>15</v>
      </c>
      <c r="G27" s="36">
        <f>E27-C27+1</f>
        <v>1</v>
      </c>
      <c r="H27" s="39" t="s">
        <v>64</v>
      </c>
      <c r="I27" s="41">
        <v>0</v>
      </c>
      <c r="J27" s="40" t="s">
        <v>65</v>
      </c>
      <c r="K27" s="36">
        <v>1</v>
      </c>
    </row>
    <row r="28" spans="1:11" x14ac:dyDescent="0.35">
      <c r="A28" s="4"/>
      <c r="B28" s="66" t="s">
        <v>20</v>
      </c>
      <c r="C28" s="66"/>
      <c r="D28" s="66"/>
      <c r="E28" s="67" t="s">
        <v>57</v>
      </c>
      <c r="F28" s="67"/>
      <c r="G28" s="67"/>
      <c r="H28" s="43">
        <v>1</v>
      </c>
      <c r="I28" s="44">
        <v>25</v>
      </c>
      <c r="J28" s="68">
        <f>H28*I28</f>
        <v>25</v>
      </c>
      <c r="K28" s="68"/>
    </row>
    <row r="29" spans="1:11" x14ac:dyDescent="0.35">
      <c r="A29" s="4"/>
      <c r="B29" s="63" t="s">
        <v>5</v>
      </c>
      <c r="C29" s="63"/>
      <c r="D29" s="63"/>
      <c r="E29" s="61" t="s">
        <v>108</v>
      </c>
      <c r="F29" s="61"/>
      <c r="G29" s="61"/>
      <c r="H29" s="45">
        <v>0</v>
      </c>
      <c r="I29" s="47">
        <v>0</v>
      </c>
      <c r="J29" s="64">
        <f>H29*I29</f>
        <v>0</v>
      </c>
      <c r="K29" s="64"/>
    </row>
    <row r="30" spans="1:11" x14ac:dyDescent="0.35">
      <c r="A30" s="4"/>
      <c r="B30" s="63" t="s">
        <v>21</v>
      </c>
      <c r="C30" s="63"/>
      <c r="D30" s="63"/>
      <c r="E30" s="61"/>
      <c r="F30" s="61"/>
      <c r="G30" s="61"/>
      <c r="H30" s="45">
        <v>1</v>
      </c>
      <c r="I30" s="47">
        <v>25</v>
      </c>
      <c r="J30" s="64">
        <f>H30*I30</f>
        <v>25</v>
      </c>
      <c r="K30" s="64"/>
    </row>
    <row r="31" spans="1:11" x14ac:dyDescent="0.35">
      <c r="A31" s="4"/>
      <c r="B31" s="63" t="s">
        <v>4</v>
      </c>
      <c r="C31" s="63"/>
      <c r="D31" s="63"/>
      <c r="E31" s="61" t="s">
        <v>44</v>
      </c>
      <c r="F31" s="61"/>
      <c r="G31" s="61"/>
      <c r="H31" s="45">
        <v>1</v>
      </c>
      <c r="I31" s="47">
        <v>15</v>
      </c>
      <c r="J31" s="64">
        <f>H31*I31</f>
        <v>15</v>
      </c>
      <c r="K31" s="64"/>
    </row>
    <row r="32" spans="1:11" x14ac:dyDescent="0.35">
      <c r="A32" s="4"/>
      <c r="B32" s="63" t="s">
        <v>3</v>
      </c>
      <c r="C32" s="63"/>
      <c r="D32" s="63"/>
      <c r="E32" s="61" t="s">
        <v>45</v>
      </c>
      <c r="F32" s="61"/>
      <c r="G32" s="61"/>
      <c r="H32" s="45">
        <v>1</v>
      </c>
      <c r="I32" s="47">
        <v>10</v>
      </c>
      <c r="J32" s="64">
        <f t="shared" ref="J32:J34" si="1">H32*I32</f>
        <v>10</v>
      </c>
      <c r="K32" s="64"/>
    </row>
    <row r="33" spans="1:11" x14ac:dyDescent="0.35">
      <c r="A33" s="4"/>
      <c r="B33" s="63" t="s">
        <v>2</v>
      </c>
      <c r="C33" s="63"/>
      <c r="D33" s="63"/>
      <c r="E33" s="61"/>
      <c r="F33" s="61"/>
      <c r="G33" s="61"/>
      <c r="H33" s="45">
        <v>0</v>
      </c>
      <c r="I33" s="47">
        <v>0</v>
      </c>
      <c r="J33" s="64">
        <f t="shared" si="1"/>
        <v>0</v>
      </c>
      <c r="K33" s="64"/>
    </row>
    <row r="34" spans="1:11" x14ac:dyDescent="0.35">
      <c r="A34" s="4"/>
      <c r="B34" s="63" t="s">
        <v>22</v>
      </c>
      <c r="C34" s="63"/>
      <c r="D34" s="63"/>
      <c r="E34" s="61"/>
      <c r="F34" s="61"/>
      <c r="G34" s="61"/>
      <c r="H34" s="45">
        <v>0</v>
      </c>
      <c r="I34" s="47">
        <v>0</v>
      </c>
      <c r="J34" s="64">
        <f t="shared" si="1"/>
        <v>0</v>
      </c>
      <c r="K34" s="64"/>
    </row>
    <row r="35" spans="1:11" x14ac:dyDescent="0.35">
      <c r="A35" s="4"/>
      <c r="B35" s="63" t="s">
        <v>23</v>
      </c>
      <c r="C35" s="63"/>
      <c r="D35" s="63"/>
      <c r="E35" s="61"/>
      <c r="F35" s="61"/>
      <c r="G35" s="61"/>
      <c r="H35" s="45">
        <f>G27</f>
        <v>1</v>
      </c>
      <c r="I35" s="47">
        <v>10</v>
      </c>
      <c r="J35" s="64">
        <f>H35*I35</f>
        <v>10</v>
      </c>
      <c r="K35" s="64"/>
    </row>
    <row r="36" spans="1:11" x14ac:dyDescent="0.35">
      <c r="A36" s="4"/>
      <c r="B36" s="34"/>
      <c r="C36" s="22" t="s">
        <v>62</v>
      </c>
      <c r="D36" s="24">
        <f>J36/K27</f>
        <v>85</v>
      </c>
      <c r="E36" s="34"/>
      <c r="F36" s="22" t="s">
        <v>61</v>
      </c>
      <c r="G36" s="25">
        <f>J36/G27</f>
        <v>85</v>
      </c>
      <c r="H36" s="34"/>
      <c r="I36" s="23" t="s">
        <v>48</v>
      </c>
      <c r="J36" s="58">
        <f>SUM(J28:K35)</f>
        <v>85</v>
      </c>
      <c r="K36" s="58"/>
    </row>
    <row r="37" spans="1:11" x14ac:dyDescent="0.35">
      <c r="A37" s="4"/>
      <c r="B37" s="7"/>
      <c r="D37" s="7"/>
      <c r="E37" s="7"/>
      <c r="F37" s="7"/>
      <c r="G37" s="7"/>
      <c r="H37" s="6"/>
      <c r="I37" s="5"/>
    </row>
    <row r="38" spans="1:11" ht="14" customHeight="1" x14ac:dyDescent="0.35">
      <c r="A38" s="4"/>
      <c r="B38" s="65" t="s">
        <v>16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35">
      <c r="A39" s="4"/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1" s="37" customFormat="1" ht="13" x14ac:dyDescent="0.3">
      <c r="A40" s="35"/>
      <c r="B40" s="39" t="s">
        <v>46</v>
      </c>
      <c r="C40" s="38">
        <v>44958</v>
      </c>
      <c r="D40" s="40" t="s">
        <v>47</v>
      </c>
      <c r="E40" s="38">
        <v>44958</v>
      </c>
      <c r="F40" s="39" t="s">
        <v>15</v>
      </c>
      <c r="G40" s="36">
        <f>E40-C40+1</f>
        <v>1</v>
      </c>
      <c r="H40" s="39" t="s">
        <v>64</v>
      </c>
      <c r="I40" s="41">
        <v>0</v>
      </c>
      <c r="J40" s="40" t="s">
        <v>65</v>
      </c>
      <c r="K40" s="36">
        <v>1</v>
      </c>
    </row>
    <row r="41" spans="1:11" x14ac:dyDescent="0.35">
      <c r="A41" s="4"/>
      <c r="B41" s="66" t="s">
        <v>20</v>
      </c>
      <c r="C41" s="66"/>
      <c r="D41" s="66"/>
      <c r="E41" s="67"/>
      <c r="F41" s="67"/>
      <c r="G41" s="67"/>
      <c r="H41" s="43">
        <v>0</v>
      </c>
      <c r="I41" s="44">
        <v>37</v>
      </c>
      <c r="J41" s="68">
        <f>H41*I41</f>
        <v>0</v>
      </c>
      <c r="K41" s="68"/>
    </row>
    <row r="42" spans="1:11" x14ac:dyDescent="0.35">
      <c r="A42" s="4"/>
      <c r="B42" s="63" t="s">
        <v>5</v>
      </c>
      <c r="C42" s="63"/>
      <c r="D42" s="63"/>
      <c r="E42" s="61"/>
      <c r="F42" s="61"/>
      <c r="G42" s="61"/>
      <c r="H42" s="45">
        <v>0</v>
      </c>
      <c r="I42" s="46">
        <v>356</v>
      </c>
      <c r="J42" s="64">
        <f>H42*I42</f>
        <v>0</v>
      </c>
      <c r="K42" s="64"/>
    </row>
    <row r="43" spans="1:11" x14ac:dyDescent="0.35">
      <c r="A43" s="4"/>
      <c r="B43" s="63" t="s">
        <v>21</v>
      </c>
      <c r="C43" s="63"/>
      <c r="D43" s="63"/>
      <c r="E43" s="61"/>
      <c r="F43" s="61"/>
      <c r="G43" s="61"/>
      <c r="H43" s="45">
        <v>0</v>
      </c>
      <c r="I43" s="47">
        <f>35.62+65.5</f>
        <v>101.12</v>
      </c>
      <c r="J43" s="64">
        <f t="shared" ref="J43:J47" si="2">H43*I43</f>
        <v>0</v>
      </c>
      <c r="K43" s="64"/>
    </row>
    <row r="44" spans="1:11" x14ac:dyDescent="0.35">
      <c r="A44" s="4"/>
      <c r="B44" s="63" t="s">
        <v>4</v>
      </c>
      <c r="C44" s="63"/>
      <c r="D44" s="63"/>
      <c r="E44" s="61"/>
      <c r="F44" s="61"/>
      <c r="G44" s="61"/>
      <c r="H44" s="45">
        <v>0</v>
      </c>
      <c r="I44" s="47">
        <v>0</v>
      </c>
      <c r="J44" s="64">
        <f t="shared" si="2"/>
        <v>0</v>
      </c>
      <c r="K44" s="64"/>
    </row>
    <row r="45" spans="1:11" x14ac:dyDescent="0.35">
      <c r="A45" s="4"/>
      <c r="B45" s="63" t="s">
        <v>3</v>
      </c>
      <c r="C45" s="63"/>
      <c r="D45" s="63"/>
      <c r="E45" s="61"/>
      <c r="F45" s="61"/>
      <c r="G45" s="61"/>
      <c r="H45" s="45">
        <v>0</v>
      </c>
      <c r="I45" s="47">
        <v>30</v>
      </c>
      <c r="J45" s="64">
        <f t="shared" si="2"/>
        <v>0</v>
      </c>
      <c r="K45" s="64"/>
    </row>
    <row r="46" spans="1:11" x14ac:dyDescent="0.35">
      <c r="A46" s="4"/>
      <c r="B46" s="63" t="s">
        <v>2</v>
      </c>
      <c r="C46" s="63"/>
      <c r="D46" s="63"/>
      <c r="E46" s="61"/>
      <c r="F46" s="61"/>
      <c r="G46" s="61"/>
      <c r="H46" s="45">
        <v>0</v>
      </c>
      <c r="I46" s="47">
        <v>50</v>
      </c>
      <c r="J46" s="64">
        <f t="shared" si="2"/>
        <v>0</v>
      </c>
      <c r="K46" s="64"/>
    </row>
    <row r="47" spans="1:11" x14ac:dyDescent="0.35">
      <c r="A47" s="4"/>
      <c r="B47" s="63" t="s">
        <v>22</v>
      </c>
      <c r="C47" s="63"/>
      <c r="D47" s="63"/>
      <c r="E47" s="61"/>
      <c r="F47" s="61"/>
      <c r="G47" s="61"/>
      <c r="H47" s="45">
        <v>0</v>
      </c>
      <c r="I47" s="47">
        <v>0</v>
      </c>
      <c r="J47" s="64">
        <f t="shared" si="2"/>
        <v>0</v>
      </c>
      <c r="K47" s="64"/>
    </row>
    <row r="48" spans="1:11" x14ac:dyDescent="0.35">
      <c r="A48" s="4"/>
      <c r="B48" s="63" t="s">
        <v>23</v>
      </c>
      <c r="C48" s="63"/>
      <c r="D48" s="63"/>
      <c r="E48" s="61"/>
      <c r="F48" s="61"/>
      <c r="G48" s="61"/>
      <c r="H48" s="45">
        <v>0</v>
      </c>
      <c r="I48" s="47">
        <v>50</v>
      </c>
      <c r="J48" s="64">
        <f>H48*I48</f>
        <v>0</v>
      </c>
      <c r="K48" s="64"/>
    </row>
    <row r="49" spans="1:11" x14ac:dyDescent="0.35">
      <c r="A49" s="4"/>
      <c r="B49" s="34"/>
      <c r="C49" s="22" t="s">
        <v>62</v>
      </c>
      <c r="D49" s="24">
        <f>J49/K40</f>
        <v>0</v>
      </c>
      <c r="E49" s="34"/>
      <c r="F49" s="22" t="s">
        <v>61</v>
      </c>
      <c r="G49" s="25">
        <f>J49/G40</f>
        <v>0</v>
      </c>
      <c r="H49" s="34"/>
      <c r="I49" s="23" t="s">
        <v>48</v>
      </c>
      <c r="J49" s="58">
        <f>SUM(J41:K48)</f>
        <v>0</v>
      </c>
      <c r="K49" s="58"/>
    </row>
    <row r="50" spans="1:11" x14ac:dyDescent="0.35">
      <c r="A50" s="4"/>
      <c r="B50" s="7"/>
      <c r="D50" s="7"/>
      <c r="E50" s="7"/>
      <c r="F50" s="7"/>
      <c r="G50" s="7"/>
      <c r="H50" s="6"/>
      <c r="I50" s="5"/>
      <c r="J50" s="69"/>
      <c r="K50" s="69"/>
    </row>
    <row r="51" spans="1:11" x14ac:dyDescent="0.35">
      <c r="A51" s="4"/>
      <c r="B51" s="65" t="s">
        <v>17</v>
      </c>
      <c r="C51" s="65"/>
      <c r="D51" s="65"/>
      <c r="E51" s="65"/>
      <c r="F51" s="65"/>
      <c r="G51" s="65"/>
      <c r="H51" s="65"/>
      <c r="I51" s="65"/>
      <c r="J51" s="65"/>
      <c r="K51" s="65"/>
    </row>
    <row r="52" spans="1:11" x14ac:dyDescent="0.35">
      <c r="A52" s="4"/>
      <c r="B52" s="60" t="s">
        <v>83</v>
      </c>
      <c r="C52" s="60"/>
      <c r="D52" s="60"/>
      <c r="E52" s="60"/>
      <c r="F52" s="60"/>
      <c r="G52" s="60"/>
      <c r="H52" s="60"/>
      <c r="I52" s="60"/>
      <c r="J52" s="60"/>
      <c r="K52" s="60"/>
    </row>
    <row r="53" spans="1:11" s="37" customFormat="1" ht="13" x14ac:dyDescent="0.3">
      <c r="A53" s="35"/>
      <c r="B53" s="39" t="s">
        <v>46</v>
      </c>
      <c r="C53" s="38">
        <v>45001</v>
      </c>
      <c r="D53" s="40" t="s">
        <v>47</v>
      </c>
      <c r="E53" s="38">
        <v>45004</v>
      </c>
      <c r="F53" s="39" t="s">
        <v>15</v>
      </c>
      <c r="G53" s="36">
        <f>E53-C53+1</f>
        <v>4</v>
      </c>
      <c r="H53" s="39" t="s">
        <v>64</v>
      </c>
      <c r="I53" s="41">
        <v>0</v>
      </c>
      <c r="J53" s="40" t="s">
        <v>65</v>
      </c>
      <c r="K53" s="36">
        <v>1</v>
      </c>
    </row>
    <row r="54" spans="1:11" x14ac:dyDescent="0.35">
      <c r="A54" s="4"/>
      <c r="B54" s="66" t="s">
        <v>20</v>
      </c>
      <c r="C54" s="66"/>
      <c r="D54" s="66"/>
      <c r="E54" s="67" t="s">
        <v>85</v>
      </c>
      <c r="F54" s="67"/>
      <c r="G54" s="67"/>
      <c r="H54" s="43">
        <v>3</v>
      </c>
      <c r="I54" s="44">
        <v>25</v>
      </c>
      <c r="J54" s="68">
        <f>H54*I54</f>
        <v>75</v>
      </c>
      <c r="K54" s="68"/>
    </row>
    <row r="55" spans="1:11" x14ac:dyDescent="0.35">
      <c r="A55" s="4"/>
      <c r="B55" s="63" t="s">
        <v>5</v>
      </c>
      <c r="C55" s="63"/>
      <c r="D55" s="63"/>
      <c r="E55" s="61" t="s">
        <v>109</v>
      </c>
      <c r="F55" s="61"/>
      <c r="G55" s="61"/>
      <c r="H55" s="45">
        <v>0</v>
      </c>
      <c r="I55" s="46">
        <v>150</v>
      </c>
      <c r="J55" s="64">
        <f>H55*I55</f>
        <v>0</v>
      </c>
      <c r="K55" s="64"/>
    </row>
    <row r="56" spans="1:11" x14ac:dyDescent="0.35">
      <c r="A56" s="4"/>
      <c r="B56" s="63" t="s">
        <v>21</v>
      </c>
      <c r="C56" s="63"/>
      <c r="D56" s="63"/>
      <c r="E56" s="61"/>
      <c r="F56" s="61"/>
      <c r="G56" s="61"/>
      <c r="H56" s="45">
        <v>4</v>
      </c>
      <c r="I56" s="47">
        <v>50</v>
      </c>
      <c r="J56" s="64">
        <f t="shared" ref="J56:J60" si="3">H56*I56</f>
        <v>200</v>
      </c>
      <c r="K56" s="64"/>
    </row>
    <row r="57" spans="1:11" x14ac:dyDescent="0.35">
      <c r="A57" s="4"/>
      <c r="B57" s="63" t="s">
        <v>4</v>
      </c>
      <c r="C57" s="63"/>
      <c r="D57" s="63"/>
      <c r="E57" s="61" t="s">
        <v>84</v>
      </c>
      <c r="F57" s="61"/>
      <c r="G57" s="61"/>
      <c r="H57" s="45">
        <v>1</v>
      </c>
      <c r="I57" s="47">
        <v>30</v>
      </c>
      <c r="J57" s="64">
        <f t="shared" si="3"/>
        <v>30</v>
      </c>
      <c r="K57" s="64"/>
    </row>
    <row r="58" spans="1:11" x14ac:dyDescent="0.35">
      <c r="A58" s="4"/>
      <c r="B58" s="63" t="s">
        <v>3</v>
      </c>
      <c r="C58" s="63"/>
      <c r="D58" s="63"/>
      <c r="E58" s="61" t="s">
        <v>110</v>
      </c>
      <c r="F58" s="61"/>
      <c r="G58" s="61"/>
      <c r="H58" s="45">
        <v>1</v>
      </c>
      <c r="I58" s="47">
        <v>300</v>
      </c>
      <c r="J58" s="64">
        <f t="shared" si="3"/>
        <v>300</v>
      </c>
      <c r="K58" s="64"/>
    </row>
    <row r="59" spans="1:11" x14ac:dyDescent="0.35">
      <c r="A59" s="4"/>
      <c r="B59" s="63" t="s">
        <v>2</v>
      </c>
      <c r="C59" s="63"/>
      <c r="D59" s="63"/>
      <c r="E59" s="61"/>
      <c r="F59" s="61"/>
      <c r="G59" s="61"/>
      <c r="H59" s="45">
        <v>0</v>
      </c>
      <c r="I59" s="47">
        <v>30</v>
      </c>
      <c r="J59" s="64">
        <f t="shared" si="3"/>
        <v>0</v>
      </c>
      <c r="K59" s="64"/>
    </row>
    <row r="60" spans="1:11" x14ac:dyDescent="0.35">
      <c r="A60" s="4"/>
      <c r="B60" s="63" t="s">
        <v>22</v>
      </c>
      <c r="C60" s="63"/>
      <c r="D60" s="63"/>
      <c r="E60" s="61"/>
      <c r="F60" s="61"/>
      <c r="G60" s="61"/>
      <c r="H60" s="45">
        <v>0</v>
      </c>
      <c r="I60" s="47">
        <v>0</v>
      </c>
      <c r="J60" s="64">
        <f t="shared" si="3"/>
        <v>0</v>
      </c>
      <c r="K60" s="64"/>
    </row>
    <row r="61" spans="1:11" x14ac:dyDescent="0.35">
      <c r="A61" s="4"/>
      <c r="B61" s="63" t="s">
        <v>23</v>
      </c>
      <c r="C61" s="63"/>
      <c r="D61" s="63"/>
      <c r="E61" s="61"/>
      <c r="F61" s="61"/>
      <c r="G61" s="61"/>
      <c r="H61" s="45">
        <f>G53</f>
        <v>4</v>
      </c>
      <c r="I61" s="47">
        <v>25</v>
      </c>
      <c r="J61" s="64">
        <f>H61*I61</f>
        <v>100</v>
      </c>
      <c r="K61" s="64"/>
    </row>
    <row r="62" spans="1:11" x14ac:dyDescent="0.35">
      <c r="A62" s="4"/>
      <c r="B62" s="34"/>
      <c r="C62" s="22" t="s">
        <v>62</v>
      </c>
      <c r="D62" s="24">
        <f>J62/K53</f>
        <v>705</v>
      </c>
      <c r="E62" s="34"/>
      <c r="F62" s="22" t="s">
        <v>61</v>
      </c>
      <c r="G62" s="25">
        <f>J62/G53</f>
        <v>176.25</v>
      </c>
      <c r="H62" s="34"/>
      <c r="I62" s="23" t="s">
        <v>48</v>
      </c>
      <c r="J62" s="58">
        <f>SUM(J54:K61)</f>
        <v>705</v>
      </c>
      <c r="K62" s="58"/>
    </row>
    <row r="63" spans="1:11" x14ac:dyDescent="0.35">
      <c r="A63" s="4"/>
      <c r="B63" s="7"/>
      <c r="D63" s="7"/>
      <c r="E63" s="7"/>
      <c r="F63" s="7"/>
      <c r="G63" s="7"/>
      <c r="H63" s="6"/>
      <c r="I63" s="5"/>
      <c r="J63" s="62"/>
      <c r="K63" s="62"/>
    </row>
    <row r="64" spans="1:11" x14ac:dyDescent="0.35">
      <c r="A64" s="4"/>
      <c r="B64" s="65" t="s">
        <v>18</v>
      </c>
      <c r="C64" s="65"/>
      <c r="D64" s="65"/>
      <c r="E64" s="65"/>
      <c r="F64" s="65"/>
      <c r="G64" s="65"/>
      <c r="H64" s="65"/>
      <c r="I64" s="65"/>
      <c r="J64" s="65"/>
      <c r="K64" s="65"/>
    </row>
    <row r="65" spans="1:14" x14ac:dyDescent="0.35">
      <c r="A65" s="4"/>
      <c r="B65" s="60" t="s">
        <v>53</v>
      </c>
      <c r="C65" s="60"/>
      <c r="D65" s="60"/>
      <c r="E65" s="60"/>
      <c r="F65" s="60"/>
      <c r="G65" s="60"/>
      <c r="H65" s="60"/>
      <c r="I65" s="60"/>
      <c r="J65" s="60"/>
      <c r="K65" s="60"/>
    </row>
    <row r="66" spans="1:14" s="37" customFormat="1" ht="13" x14ac:dyDescent="0.3">
      <c r="A66" s="35"/>
      <c r="B66" s="39" t="s">
        <v>46</v>
      </c>
      <c r="C66" s="38">
        <v>45031</v>
      </c>
      <c r="D66" s="40" t="s">
        <v>47</v>
      </c>
      <c r="E66" s="38">
        <v>45032</v>
      </c>
      <c r="F66" s="39" t="s">
        <v>15</v>
      </c>
      <c r="G66" s="36">
        <f>E66-C66+1</f>
        <v>2</v>
      </c>
      <c r="H66" s="39" t="s">
        <v>64</v>
      </c>
      <c r="I66" s="41"/>
      <c r="J66" s="40" t="s">
        <v>65</v>
      </c>
      <c r="K66" s="36">
        <v>1</v>
      </c>
    </row>
    <row r="67" spans="1:14" x14ac:dyDescent="0.35">
      <c r="A67" s="4"/>
      <c r="B67" s="66" t="s">
        <v>20</v>
      </c>
      <c r="C67" s="66"/>
      <c r="D67" s="66"/>
      <c r="E67" s="67" t="s">
        <v>58</v>
      </c>
      <c r="F67" s="67"/>
      <c r="G67" s="67"/>
      <c r="H67" s="43">
        <v>1</v>
      </c>
      <c r="I67" s="44">
        <v>50</v>
      </c>
      <c r="J67" s="68">
        <f t="shared" ref="J67:J74" si="4">H67*I67</f>
        <v>50</v>
      </c>
      <c r="K67" s="68"/>
    </row>
    <row r="68" spans="1:14" x14ac:dyDescent="0.35">
      <c r="A68" s="4"/>
      <c r="B68" s="63" t="s">
        <v>5</v>
      </c>
      <c r="C68" s="63"/>
      <c r="D68" s="63"/>
      <c r="E68" s="61" t="s">
        <v>59</v>
      </c>
      <c r="F68" s="61"/>
      <c r="G68" s="61"/>
      <c r="H68" s="45">
        <v>1</v>
      </c>
      <c r="I68" s="46">
        <v>150</v>
      </c>
      <c r="J68" s="64">
        <f t="shared" si="4"/>
        <v>150</v>
      </c>
      <c r="K68" s="64"/>
    </row>
    <row r="69" spans="1:14" x14ac:dyDescent="0.35">
      <c r="A69" s="4"/>
      <c r="B69" s="63" t="s">
        <v>21</v>
      </c>
      <c r="C69" s="63"/>
      <c r="D69" s="63"/>
      <c r="E69" s="61"/>
      <c r="F69" s="61"/>
      <c r="G69" s="61"/>
      <c r="H69" s="45">
        <v>2</v>
      </c>
      <c r="I69" s="47">
        <v>50</v>
      </c>
      <c r="J69" s="64">
        <f t="shared" si="4"/>
        <v>100</v>
      </c>
      <c r="K69" s="64"/>
    </row>
    <row r="70" spans="1:14" x14ac:dyDescent="0.35">
      <c r="A70" s="4"/>
      <c r="B70" s="63" t="s">
        <v>4</v>
      </c>
      <c r="C70" s="63"/>
      <c r="D70" s="63"/>
      <c r="E70" s="61" t="s">
        <v>54</v>
      </c>
      <c r="F70" s="61"/>
      <c r="G70" s="61"/>
      <c r="H70" s="45">
        <v>1</v>
      </c>
      <c r="I70" s="47">
        <v>10</v>
      </c>
      <c r="J70" s="64">
        <f t="shared" si="4"/>
        <v>10</v>
      </c>
      <c r="K70" s="64"/>
    </row>
    <row r="71" spans="1:14" x14ac:dyDescent="0.35">
      <c r="A71" s="4"/>
      <c r="B71" s="63" t="s">
        <v>3</v>
      </c>
      <c r="C71" s="63"/>
      <c r="D71" s="63"/>
      <c r="E71" s="61" t="s">
        <v>55</v>
      </c>
      <c r="F71" s="61"/>
      <c r="G71" s="61"/>
      <c r="H71" s="45">
        <v>1</v>
      </c>
      <c r="I71" s="47">
        <v>32</v>
      </c>
      <c r="J71" s="64">
        <f t="shared" si="4"/>
        <v>32</v>
      </c>
      <c r="K71" s="64"/>
    </row>
    <row r="72" spans="1:14" x14ac:dyDescent="0.35">
      <c r="A72" s="4"/>
      <c r="B72" s="63" t="s">
        <v>2</v>
      </c>
      <c r="C72" s="63"/>
      <c r="D72" s="63"/>
      <c r="E72" s="61" t="s">
        <v>56</v>
      </c>
      <c r="F72" s="61"/>
      <c r="G72" s="61"/>
      <c r="H72" s="45">
        <v>1</v>
      </c>
      <c r="I72" s="47">
        <v>30</v>
      </c>
      <c r="J72" s="64">
        <f t="shared" si="4"/>
        <v>30</v>
      </c>
      <c r="K72" s="64"/>
    </row>
    <row r="73" spans="1:14" x14ac:dyDescent="0.35">
      <c r="A73" s="4"/>
      <c r="B73" s="63" t="s">
        <v>22</v>
      </c>
      <c r="C73" s="63"/>
      <c r="D73" s="63"/>
      <c r="E73" s="61" t="s">
        <v>86</v>
      </c>
      <c r="F73" s="61"/>
      <c r="G73" s="61"/>
      <c r="H73" s="45">
        <v>1</v>
      </c>
      <c r="I73" s="47">
        <v>10</v>
      </c>
      <c r="J73" s="64">
        <f t="shared" si="4"/>
        <v>10</v>
      </c>
      <c r="K73" s="64"/>
    </row>
    <row r="74" spans="1:14" ht="17.5" customHeight="1" x14ac:dyDescent="0.35">
      <c r="A74" s="4"/>
      <c r="B74" s="63" t="s">
        <v>23</v>
      </c>
      <c r="C74" s="63"/>
      <c r="D74" s="63"/>
      <c r="E74" s="61"/>
      <c r="F74" s="61"/>
      <c r="G74" s="61"/>
      <c r="H74" s="45">
        <v>4</v>
      </c>
      <c r="I74" s="47">
        <v>25</v>
      </c>
      <c r="J74" s="64">
        <f t="shared" si="4"/>
        <v>100</v>
      </c>
      <c r="K74" s="64"/>
    </row>
    <row r="75" spans="1:14" x14ac:dyDescent="0.35">
      <c r="A75" s="4"/>
      <c r="B75" s="34"/>
      <c r="C75" s="22" t="s">
        <v>62</v>
      </c>
      <c r="D75" s="24">
        <f>J75/K66</f>
        <v>482</v>
      </c>
      <c r="E75" s="34"/>
      <c r="F75" s="22" t="s">
        <v>61</v>
      </c>
      <c r="G75" s="25">
        <f>J75/G66</f>
        <v>241</v>
      </c>
      <c r="H75" s="34"/>
      <c r="I75" s="23" t="s">
        <v>48</v>
      </c>
      <c r="J75" s="58">
        <f>SUM(J67:K74)</f>
        <v>482</v>
      </c>
      <c r="K75" s="58"/>
    </row>
    <row r="76" spans="1:14" x14ac:dyDescent="0.35">
      <c r="A76" s="4"/>
      <c r="B76" s="7"/>
      <c r="D76" s="7"/>
      <c r="E76" s="7"/>
      <c r="F76" s="7"/>
      <c r="G76" s="7"/>
      <c r="H76" s="6"/>
      <c r="I76" s="5"/>
      <c r="J76" s="62"/>
      <c r="K76" s="62"/>
      <c r="N76" t="s">
        <v>66</v>
      </c>
    </row>
    <row r="77" spans="1:14" x14ac:dyDescent="0.35">
      <c r="A77" s="4"/>
      <c r="B77" s="65" t="s">
        <v>19</v>
      </c>
      <c r="C77" s="65"/>
      <c r="D77" s="65"/>
      <c r="E77" s="65"/>
      <c r="F77" s="65"/>
      <c r="G77" s="65"/>
      <c r="H77" s="65"/>
      <c r="I77" s="65"/>
      <c r="J77" s="65"/>
      <c r="K77" s="65"/>
    </row>
    <row r="78" spans="1:14" x14ac:dyDescent="0.35">
      <c r="A78" s="4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4" s="37" customFormat="1" ht="13" x14ac:dyDescent="0.3">
      <c r="A79" s="35"/>
      <c r="B79" s="39" t="s">
        <v>46</v>
      </c>
      <c r="C79" s="38">
        <v>45065</v>
      </c>
      <c r="D79" s="40" t="s">
        <v>47</v>
      </c>
      <c r="E79" s="38">
        <v>45067</v>
      </c>
      <c r="F79" s="39" t="s">
        <v>15</v>
      </c>
      <c r="G79" s="36">
        <f>E79-C79+1</f>
        <v>3</v>
      </c>
      <c r="H79" s="39" t="s">
        <v>64</v>
      </c>
      <c r="I79" s="41">
        <v>0</v>
      </c>
      <c r="J79" s="40" t="s">
        <v>65</v>
      </c>
      <c r="K79" s="36">
        <v>1</v>
      </c>
    </row>
    <row r="80" spans="1:14" x14ac:dyDescent="0.35">
      <c r="A80" s="4"/>
      <c r="B80" s="66" t="s">
        <v>20</v>
      </c>
      <c r="C80" s="66"/>
      <c r="D80" s="66"/>
      <c r="E80" s="67"/>
      <c r="F80" s="67"/>
      <c r="G80" s="67"/>
      <c r="H80" s="43">
        <v>0</v>
      </c>
      <c r="I80" s="44">
        <v>50</v>
      </c>
      <c r="J80" s="68">
        <f t="shared" ref="J80:J87" si="5">H80*I80</f>
        <v>0</v>
      </c>
      <c r="K80" s="68"/>
    </row>
    <row r="81" spans="1:11" x14ac:dyDescent="0.35">
      <c r="A81" s="4"/>
      <c r="B81" s="63" t="s">
        <v>5</v>
      </c>
      <c r="C81" s="63"/>
      <c r="D81" s="63"/>
      <c r="E81" s="61"/>
      <c r="F81" s="61"/>
      <c r="G81" s="61"/>
      <c r="H81" s="45">
        <v>0</v>
      </c>
      <c r="I81" s="46">
        <v>200</v>
      </c>
      <c r="J81" s="64">
        <f t="shared" si="5"/>
        <v>0</v>
      </c>
      <c r="K81" s="64"/>
    </row>
    <row r="82" spans="1:11" x14ac:dyDescent="0.35">
      <c r="A82" s="4"/>
      <c r="B82" s="63" t="s">
        <v>21</v>
      </c>
      <c r="C82" s="63"/>
      <c r="D82" s="63"/>
      <c r="E82" s="61"/>
      <c r="F82" s="61"/>
      <c r="G82" s="61"/>
      <c r="H82" s="45">
        <v>0</v>
      </c>
      <c r="I82" s="47">
        <v>50</v>
      </c>
      <c r="J82" s="64">
        <f t="shared" si="5"/>
        <v>0</v>
      </c>
      <c r="K82" s="64"/>
    </row>
    <row r="83" spans="1:11" x14ac:dyDescent="0.35">
      <c r="A83" s="4"/>
      <c r="B83" s="63" t="s">
        <v>4</v>
      </c>
      <c r="C83" s="63"/>
      <c r="D83" s="63"/>
      <c r="E83" s="61"/>
      <c r="F83" s="61"/>
      <c r="G83" s="61"/>
      <c r="H83" s="45">
        <v>0</v>
      </c>
      <c r="I83" s="47">
        <v>50</v>
      </c>
      <c r="J83" s="64">
        <f t="shared" si="5"/>
        <v>0</v>
      </c>
      <c r="K83" s="64"/>
    </row>
    <row r="84" spans="1:11" x14ac:dyDescent="0.35">
      <c r="A84" s="4"/>
      <c r="B84" s="63" t="s">
        <v>3</v>
      </c>
      <c r="C84" s="63"/>
      <c r="D84" s="63"/>
      <c r="E84" s="61"/>
      <c r="F84" s="61"/>
      <c r="G84" s="61"/>
      <c r="H84" s="45">
        <v>0</v>
      </c>
      <c r="I84" s="47">
        <v>50</v>
      </c>
      <c r="J84" s="64">
        <f t="shared" si="5"/>
        <v>0</v>
      </c>
      <c r="K84" s="64"/>
    </row>
    <row r="85" spans="1:11" x14ac:dyDescent="0.35">
      <c r="A85" s="4"/>
      <c r="B85" s="63" t="s">
        <v>2</v>
      </c>
      <c r="C85" s="63"/>
      <c r="D85" s="63"/>
      <c r="E85" s="61"/>
      <c r="F85" s="61"/>
      <c r="G85" s="61"/>
      <c r="H85" s="45">
        <v>0</v>
      </c>
      <c r="I85" s="47">
        <v>0</v>
      </c>
      <c r="J85" s="64">
        <f t="shared" si="5"/>
        <v>0</v>
      </c>
      <c r="K85" s="64"/>
    </row>
    <row r="86" spans="1:11" x14ac:dyDescent="0.35">
      <c r="A86" s="4"/>
      <c r="B86" s="63" t="s">
        <v>22</v>
      </c>
      <c r="C86" s="63"/>
      <c r="D86" s="63"/>
      <c r="E86" s="61"/>
      <c r="F86" s="61"/>
      <c r="G86" s="61"/>
      <c r="H86" s="45">
        <v>0</v>
      </c>
      <c r="I86" s="47">
        <v>0</v>
      </c>
      <c r="J86" s="64">
        <f t="shared" si="5"/>
        <v>0</v>
      </c>
      <c r="K86" s="64"/>
    </row>
    <row r="87" spans="1:11" x14ac:dyDescent="0.35">
      <c r="A87" s="4"/>
      <c r="B87" s="63" t="s">
        <v>23</v>
      </c>
      <c r="C87" s="63"/>
      <c r="D87" s="63"/>
      <c r="E87" s="61"/>
      <c r="F87" s="61"/>
      <c r="G87" s="61"/>
      <c r="H87" s="45">
        <v>0</v>
      </c>
      <c r="I87" s="47">
        <v>25</v>
      </c>
      <c r="J87" s="64">
        <f t="shared" si="5"/>
        <v>0</v>
      </c>
      <c r="K87" s="64"/>
    </row>
    <row r="88" spans="1:11" x14ac:dyDescent="0.35">
      <c r="A88" s="4"/>
      <c r="B88" s="34"/>
      <c r="C88" s="22" t="s">
        <v>62</v>
      </c>
      <c r="D88" s="24">
        <f>J88/K79</f>
        <v>0</v>
      </c>
      <c r="E88" s="34"/>
      <c r="F88" s="22" t="s">
        <v>61</v>
      </c>
      <c r="G88" s="25">
        <f>J88/G79</f>
        <v>0</v>
      </c>
      <c r="H88" s="34"/>
      <c r="I88" s="23" t="s">
        <v>48</v>
      </c>
      <c r="J88" s="58">
        <f>SUM(J80:K87)</f>
        <v>0</v>
      </c>
      <c r="K88" s="58"/>
    </row>
    <row r="89" spans="1:11" x14ac:dyDescent="0.35">
      <c r="A89" s="4"/>
      <c r="B89" s="7"/>
      <c r="D89" s="7"/>
      <c r="E89" s="7"/>
      <c r="F89" s="7"/>
      <c r="G89" s="7"/>
      <c r="H89" s="6"/>
      <c r="I89" s="5"/>
      <c r="J89" s="62"/>
      <c r="K89" s="62"/>
    </row>
    <row r="90" spans="1:11" x14ac:dyDescent="0.35">
      <c r="A90" s="4"/>
      <c r="B90" s="65" t="s">
        <v>24</v>
      </c>
      <c r="C90" s="65"/>
      <c r="D90" s="65"/>
      <c r="E90" s="65"/>
      <c r="F90" s="65"/>
      <c r="G90" s="65"/>
      <c r="H90" s="65"/>
      <c r="I90" s="65"/>
      <c r="J90" s="65"/>
      <c r="K90" s="65"/>
    </row>
    <row r="91" spans="1:11" x14ac:dyDescent="0.35">
      <c r="A91" s="4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s="37" customFormat="1" ht="13" x14ac:dyDescent="0.3">
      <c r="A92" s="35"/>
      <c r="B92" s="39" t="s">
        <v>46</v>
      </c>
      <c r="C92" s="38">
        <v>45079</v>
      </c>
      <c r="D92" s="40" t="s">
        <v>47</v>
      </c>
      <c r="E92" s="38">
        <v>45081</v>
      </c>
      <c r="F92" s="39" t="s">
        <v>15</v>
      </c>
      <c r="G92" s="36">
        <f>E92-C92+1</f>
        <v>3</v>
      </c>
      <c r="H92" s="40" t="s">
        <v>64</v>
      </c>
      <c r="I92" s="41"/>
      <c r="J92" s="40" t="s">
        <v>65</v>
      </c>
      <c r="K92" s="36">
        <v>1</v>
      </c>
    </row>
    <row r="93" spans="1:11" x14ac:dyDescent="0.35">
      <c r="A93" s="4"/>
      <c r="B93" s="66" t="s">
        <v>20</v>
      </c>
      <c r="C93" s="66"/>
      <c r="D93" s="66"/>
      <c r="E93" s="67"/>
      <c r="F93" s="67"/>
      <c r="G93" s="67"/>
      <c r="H93" s="43">
        <v>0</v>
      </c>
      <c r="I93" s="44">
        <v>65</v>
      </c>
      <c r="J93" s="68">
        <f t="shared" ref="J93:J100" si="6">H93*I93</f>
        <v>0</v>
      </c>
      <c r="K93" s="68"/>
    </row>
    <row r="94" spans="1:11" x14ac:dyDescent="0.35">
      <c r="A94" s="4"/>
      <c r="B94" s="63" t="s">
        <v>5</v>
      </c>
      <c r="C94" s="63"/>
      <c r="D94" s="63"/>
      <c r="E94" s="61"/>
      <c r="F94" s="61"/>
      <c r="G94" s="61"/>
      <c r="H94" s="45">
        <v>0</v>
      </c>
      <c r="I94" s="46">
        <v>400</v>
      </c>
      <c r="J94" s="64">
        <f t="shared" si="6"/>
        <v>0</v>
      </c>
      <c r="K94" s="64"/>
    </row>
    <row r="95" spans="1:11" x14ac:dyDescent="0.35">
      <c r="A95" s="4"/>
      <c r="B95" s="63" t="s">
        <v>21</v>
      </c>
      <c r="C95" s="63"/>
      <c r="D95" s="63"/>
      <c r="E95" s="61"/>
      <c r="F95" s="61"/>
      <c r="G95" s="61"/>
      <c r="H95" s="45">
        <v>0</v>
      </c>
      <c r="I95" s="47">
        <v>50</v>
      </c>
      <c r="J95" s="64">
        <f t="shared" si="6"/>
        <v>0</v>
      </c>
      <c r="K95" s="64"/>
    </row>
    <row r="96" spans="1:11" x14ac:dyDescent="0.35">
      <c r="A96" s="4"/>
      <c r="B96" s="63" t="s">
        <v>4</v>
      </c>
      <c r="C96" s="63"/>
      <c r="D96" s="63"/>
      <c r="E96" s="61"/>
      <c r="F96" s="61"/>
      <c r="G96" s="61"/>
      <c r="H96" s="45">
        <v>0</v>
      </c>
      <c r="I96" s="47">
        <v>250</v>
      </c>
      <c r="J96" s="64">
        <f t="shared" si="6"/>
        <v>0</v>
      </c>
      <c r="K96" s="64"/>
    </row>
    <row r="97" spans="1:11" x14ac:dyDescent="0.35">
      <c r="A97" s="4"/>
      <c r="B97" s="63" t="s">
        <v>3</v>
      </c>
      <c r="C97" s="63"/>
      <c r="D97" s="63"/>
      <c r="E97" s="61"/>
      <c r="F97" s="61"/>
      <c r="G97" s="61"/>
      <c r="H97" s="45">
        <v>0</v>
      </c>
      <c r="I97" s="47">
        <v>25</v>
      </c>
      <c r="J97" s="64">
        <f t="shared" si="6"/>
        <v>0</v>
      </c>
      <c r="K97" s="64"/>
    </row>
    <row r="98" spans="1:11" x14ac:dyDescent="0.35">
      <c r="A98" s="4"/>
      <c r="B98" s="63" t="s">
        <v>2</v>
      </c>
      <c r="C98" s="63"/>
      <c r="D98" s="63"/>
      <c r="E98" s="61"/>
      <c r="F98" s="61"/>
      <c r="G98" s="61"/>
      <c r="H98" s="45">
        <v>0</v>
      </c>
      <c r="I98" s="47">
        <v>0</v>
      </c>
      <c r="J98" s="64">
        <f t="shared" si="6"/>
        <v>0</v>
      </c>
      <c r="K98" s="64"/>
    </row>
    <row r="99" spans="1:11" x14ac:dyDescent="0.35">
      <c r="A99" s="4"/>
      <c r="B99" s="63" t="s">
        <v>22</v>
      </c>
      <c r="C99" s="63"/>
      <c r="D99" s="63"/>
      <c r="E99" s="61"/>
      <c r="F99" s="61"/>
      <c r="G99" s="61"/>
      <c r="H99" s="45">
        <v>0</v>
      </c>
      <c r="I99" s="47">
        <v>0</v>
      </c>
      <c r="J99" s="64">
        <f t="shared" si="6"/>
        <v>0</v>
      </c>
      <c r="K99" s="64"/>
    </row>
    <row r="100" spans="1:11" x14ac:dyDescent="0.35">
      <c r="A100" s="4"/>
      <c r="B100" s="63" t="s">
        <v>23</v>
      </c>
      <c r="C100" s="63"/>
      <c r="D100" s="63"/>
      <c r="E100" s="61"/>
      <c r="F100" s="61"/>
      <c r="G100" s="61"/>
      <c r="H100" s="45">
        <v>0</v>
      </c>
      <c r="I100" s="47">
        <v>25</v>
      </c>
      <c r="J100" s="64">
        <f t="shared" si="6"/>
        <v>0</v>
      </c>
      <c r="K100" s="64"/>
    </row>
    <row r="101" spans="1:11" x14ac:dyDescent="0.35">
      <c r="A101" s="4"/>
      <c r="B101" s="34"/>
      <c r="C101" s="22" t="s">
        <v>62</v>
      </c>
      <c r="D101" s="24">
        <f>J101/K92</f>
        <v>0</v>
      </c>
      <c r="E101" s="34"/>
      <c r="F101" s="22" t="s">
        <v>61</v>
      </c>
      <c r="G101" s="25">
        <f>J101/G92</f>
        <v>0</v>
      </c>
      <c r="H101" s="34"/>
      <c r="I101" s="23" t="s">
        <v>48</v>
      </c>
      <c r="J101" s="58">
        <f>SUM(J93:K100)</f>
        <v>0</v>
      </c>
      <c r="K101" s="58"/>
    </row>
    <row r="102" spans="1:11" x14ac:dyDescent="0.35">
      <c r="A102" s="4"/>
      <c r="B102" s="7"/>
      <c r="D102" s="7"/>
      <c r="E102" s="7"/>
      <c r="F102" s="7"/>
      <c r="G102" s="7"/>
      <c r="H102" s="6"/>
      <c r="I102" s="5"/>
      <c r="J102" s="62"/>
      <c r="K102" s="62"/>
    </row>
    <row r="103" spans="1:11" x14ac:dyDescent="0.35">
      <c r="A103" s="4"/>
      <c r="B103" s="65" t="s">
        <v>25</v>
      </c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 x14ac:dyDescent="0.35">
      <c r="A104" s="4"/>
      <c r="B104" s="60"/>
      <c r="C104" s="60"/>
      <c r="D104" s="60"/>
      <c r="E104" s="60"/>
      <c r="F104" s="60"/>
      <c r="G104" s="60"/>
      <c r="H104" s="60"/>
      <c r="I104" s="60"/>
      <c r="J104" s="60"/>
      <c r="K104" s="60"/>
    </row>
    <row r="105" spans="1:11" s="37" customFormat="1" ht="13" x14ac:dyDescent="0.3">
      <c r="A105" s="35"/>
      <c r="B105" s="39" t="s">
        <v>46</v>
      </c>
      <c r="C105" s="38">
        <v>45108</v>
      </c>
      <c r="D105" s="40" t="s">
        <v>47</v>
      </c>
      <c r="E105" s="38">
        <v>45108</v>
      </c>
      <c r="F105" s="39" t="s">
        <v>15</v>
      </c>
      <c r="G105" s="36">
        <f>E105-C105+1</f>
        <v>1</v>
      </c>
      <c r="H105" s="39" t="s">
        <v>64</v>
      </c>
      <c r="I105" s="41">
        <v>0</v>
      </c>
      <c r="J105" s="40" t="s">
        <v>65</v>
      </c>
      <c r="K105" s="36">
        <v>1</v>
      </c>
    </row>
    <row r="106" spans="1:11" x14ac:dyDescent="0.35">
      <c r="A106" s="4"/>
      <c r="B106" s="66" t="s">
        <v>20</v>
      </c>
      <c r="C106" s="66"/>
      <c r="D106" s="66"/>
      <c r="E106" s="67"/>
      <c r="F106" s="67"/>
      <c r="G106" s="67"/>
      <c r="H106" s="43">
        <v>0</v>
      </c>
      <c r="I106" s="44">
        <v>40</v>
      </c>
      <c r="J106" s="68">
        <f t="shared" ref="J106:J113" si="7">H106*I106</f>
        <v>0</v>
      </c>
      <c r="K106" s="68"/>
    </row>
    <row r="107" spans="1:11" x14ac:dyDescent="0.35">
      <c r="A107" s="4"/>
      <c r="B107" s="63" t="s">
        <v>5</v>
      </c>
      <c r="C107" s="63"/>
      <c r="D107" s="63"/>
      <c r="E107" s="61"/>
      <c r="F107" s="61"/>
      <c r="G107" s="61"/>
      <c r="H107" s="45">
        <v>0</v>
      </c>
      <c r="I107" s="46">
        <v>0</v>
      </c>
      <c r="J107" s="68">
        <f t="shared" ref="J107" si="8">H107*I107</f>
        <v>0</v>
      </c>
      <c r="K107" s="68"/>
    </row>
    <row r="108" spans="1:11" x14ac:dyDescent="0.35">
      <c r="A108" s="4"/>
      <c r="B108" s="63" t="s">
        <v>21</v>
      </c>
      <c r="C108" s="63"/>
      <c r="D108" s="63"/>
      <c r="E108" s="61"/>
      <c r="F108" s="61"/>
      <c r="G108" s="61"/>
      <c r="H108" s="45">
        <v>0</v>
      </c>
      <c r="I108" s="47">
        <v>50</v>
      </c>
      <c r="J108" s="64">
        <f t="shared" si="7"/>
        <v>0</v>
      </c>
      <c r="K108" s="64"/>
    </row>
    <row r="109" spans="1:11" x14ac:dyDescent="0.35">
      <c r="A109" s="4"/>
      <c r="B109" s="63" t="s">
        <v>4</v>
      </c>
      <c r="C109" s="63"/>
      <c r="D109" s="63"/>
      <c r="E109" s="61"/>
      <c r="F109" s="61"/>
      <c r="G109" s="61"/>
      <c r="H109" s="45">
        <v>0</v>
      </c>
      <c r="I109" s="47">
        <v>0</v>
      </c>
      <c r="J109" s="64">
        <f t="shared" si="7"/>
        <v>0</v>
      </c>
      <c r="K109" s="64"/>
    </row>
    <row r="110" spans="1:11" x14ac:dyDescent="0.35">
      <c r="A110" s="4"/>
      <c r="B110" s="63" t="s">
        <v>3</v>
      </c>
      <c r="C110" s="63"/>
      <c r="D110" s="63"/>
      <c r="E110" s="61"/>
      <c r="F110" s="61"/>
      <c r="G110" s="61"/>
      <c r="H110" s="45">
        <v>0</v>
      </c>
      <c r="I110" s="47">
        <v>50</v>
      </c>
      <c r="J110" s="64">
        <f t="shared" si="7"/>
        <v>0</v>
      </c>
      <c r="K110" s="64"/>
    </row>
    <row r="111" spans="1:11" x14ac:dyDescent="0.35">
      <c r="A111" s="4"/>
      <c r="B111" s="63" t="s">
        <v>2</v>
      </c>
      <c r="C111" s="63"/>
      <c r="D111" s="63"/>
      <c r="E111" s="61"/>
      <c r="F111" s="61"/>
      <c r="G111" s="61"/>
      <c r="H111" s="45">
        <v>0</v>
      </c>
      <c r="I111" s="47">
        <v>300</v>
      </c>
      <c r="J111" s="64">
        <f t="shared" si="7"/>
        <v>0</v>
      </c>
      <c r="K111" s="64"/>
    </row>
    <row r="112" spans="1:11" x14ac:dyDescent="0.35">
      <c r="A112" s="4"/>
      <c r="B112" s="63" t="s">
        <v>22</v>
      </c>
      <c r="C112" s="63"/>
      <c r="D112" s="63"/>
      <c r="E112" s="61"/>
      <c r="F112" s="61"/>
      <c r="G112" s="61"/>
      <c r="H112" s="45">
        <v>0</v>
      </c>
      <c r="I112" s="47">
        <v>0</v>
      </c>
      <c r="J112" s="64">
        <f t="shared" si="7"/>
        <v>0</v>
      </c>
      <c r="K112" s="64"/>
    </row>
    <row r="113" spans="1:11" x14ac:dyDescent="0.35">
      <c r="A113" s="4"/>
      <c r="B113" s="63" t="s">
        <v>23</v>
      </c>
      <c r="C113" s="63"/>
      <c r="D113" s="63"/>
      <c r="E113" s="61"/>
      <c r="F113" s="61"/>
      <c r="G113" s="61"/>
      <c r="H113" s="45">
        <v>0</v>
      </c>
      <c r="I113" s="47">
        <v>25</v>
      </c>
      <c r="J113" s="64">
        <f t="shared" si="7"/>
        <v>0</v>
      </c>
      <c r="K113" s="64"/>
    </row>
    <row r="114" spans="1:11" x14ac:dyDescent="0.35">
      <c r="A114" s="4"/>
      <c r="B114" s="34"/>
      <c r="C114" s="22" t="s">
        <v>62</v>
      </c>
      <c r="D114" s="24">
        <f>J114/K105</f>
        <v>0</v>
      </c>
      <c r="E114" s="34"/>
      <c r="F114" s="22" t="s">
        <v>61</v>
      </c>
      <c r="G114" s="25">
        <f>J114/G105</f>
        <v>0</v>
      </c>
      <c r="H114" s="34"/>
      <c r="I114" s="23" t="s">
        <v>48</v>
      </c>
      <c r="J114" s="58">
        <f>SUM(J106:K113)</f>
        <v>0</v>
      </c>
      <c r="K114" s="58"/>
    </row>
    <row r="115" spans="1:11" x14ac:dyDescent="0.35">
      <c r="A115" s="4"/>
      <c r="B115" s="7"/>
      <c r="D115" s="7"/>
      <c r="E115" s="7"/>
      <c r="F115" s="7"/>
      <c r="G115" s="7"/>
      <c r="H115" s="6"/>
      <c r="I115" s="5"/>
      <c r="J115" s="62"/>
      <c r="K115" s="62"/>
    </row>
    <row r="116" spans="1:11" x14ac:dyDescent="0.35">
      <c r="A116" s="4"/>
      <c r="B116" s="65" t="s">
        <v>26</v>
      </c>
      <c r="C116" s="65"/>
      <c r="D116" s="65"/>
      <c r="E116" s="65"/>
      <c r="F116" s="65"/>
      <c r="G116" s="65"/>
      <c r="H116" s="65"/>
      <c r="I116" s="65"/>
      <c r="J116" s="65"/>
      <c r="K116" s="65"/>
    </row>
    <row r="117" spans="1:11" x14ac:dyDescent="0.35">
      <c r="A117" s="4"/>
      <c r="B117" s="60" t="s">
        <v>87</v>
      </c>
      <c r="C117" s="60"/>
      <c r="D117" s="60"/>
      <c r="E117" s="60"/>
      <c r="F117" s="60"/>
      <c r="G117" s="60"/>
      <c r="H117" s="60"/>
      <c r="I117" s="60"/>
      <c r="J117" s="60"/>
      <c r="K117" s="60"/>
    </row>
    <row r="118" spans="1:11" s="37" customFormat="1" ht="13" x14ac:dyDescent="0.3">
      <c r="A118" s="35"/>
      <c r="B118" s="39" t="s">
        <v>46</v>
      </c>
      <c r="C118" s="38">
        <v>45143</v>
      </c>
      <c r="D118" s="40" t="s">
        <v>47</v>
      </c>
      <c r="E118" s="38">
        <v>45145</v>
      </c>
      <c r="F118" s="39" t="s">
        <v>15</v>
      </c>
      <c r="G118" s="36">
        <f>E118-C118+1</f>
        <v>3</v>
      </c>
      <c r="H118" s="39" t="s">
        <v>64</v>
      </c>
      <c r="I118" s="41">
        <v>0</v>
      </c>
      <c r="J118" s="40" t="s">
        <v>65</v>
      </c>
      <c r="K118" s="36">
        <v>1</v>
      </c>
    </row>
    <row r="119" spans="1:11" x14ac:dyDescent="0.35">
      <c r="A119" s="4"/>
      <c r="B119" s="66" t="s">
        <v>20</v>
      </c>
      <c r="C119" s="66"/>
      <c r="D119" s="66"/>
      <c r="E119" s="67" t="s">
        <v>67</v>
      </c>
      <c r="F119" s="67"/>
      <c r="G119" s="67"/>
      <c r="H119" s="43">
        <v>1</v>
      </c>
      <c r="I119" s="44">
        <v>228</v>
      </c>
      <c r="J119" s="68">
        <f t="shared" ref="J119:J126" si="9">H119*I119</f>
        <v>228</v>
      </c>
      <c r="K119" s="68"/>
    </row>
    <row r="120" spans="1:11" x14ac:dyDescent="0.35">
      <c r="A120" s="4"/>
      <c r="B120" s="63" t="s">
        <v>5</v>
      </c>
      <c r="C120" s="63"/>
      <c r="D120" s="63"/>
      <c r="E120" s="61" t="s">
        <v>89</v>
      </c>
      <c r="F120" s="61"/>
      <c r="G120" s="61"/>
      <c r="H120" s="45">
        <v>1</v>
      </c>
      <c r="I120" s="46">
        <v>530</v>
      </c>
      <c r="J120" s="64">
        <f t="shared" si="9"/>
        <v>530</v>
      </c>
      <c r="K120" s="64"/>
    </row>
    <row r="121" spans="1:11" x14ac:dyDescent="0.35">
      <c r="A121" s="4"/>
      <c r="B121" s="63" t="s">
        <v>21</v>
      </c>
      <c r="C121" s="63"/>
      <c r="D121" s="63"/>
      <c r="E121" s="61"/>
      <c r="F121" s="61"/>
      <c r="G121" s="61"/>
      <c r="H121" s="45">
        <v>3</v>
      </c>
      <c r="I121" s="47">
        <v>50</v>
      </c>
      <c r="J121" s="64">
        <f t="shared" si="9"/>
        <v>150</v>
      </c>
      <c r="K121" s="64"/>
    </row>
    <row r="122" spans="1:11" x14ac:dyDescent="0.35">
      <c r="A122" s="4"/>
      <c r="B122" s="63" t="s">
        <v>4</v>
      </c>
      <c r="C122" s="63"/>
      <c r="D122" s="63"/>
      <c r="E122" s="61" t="s">
        <v>90</v>
      </c>
      <c r="F122" s="61"/>
      <c r="G122" s="61"/>
      <c r="H122" s="45">
        <v>3</v>
      </c>
      <c r="I122" s="47">
        <v>50</v>
      </c>
      <c r="J122" s="64">
        <f t="shared" si="9"/>
        <v>150</v>
      </c>
      <c r="K122" s="64"/>
    </row>
    <row r="123" spans="1:11" x14ac:dyDescent="0.35">
      <c r="A123" s="4"/>
      <c r="B123" s="63" t="s">
        <v>3</v>
      </c>
      <c r="C123" s="63"/>
      <c r="D123" s="63"/>
      <c r="E123" s="61"/>
      <c r="F123" s="61"/>
      <c r="G123" s="61"/>
      <c r="H123" s="45">
        <v>0</v>
      </c>
      <c r="I123" s="47">
        <v>0</v>
      </c>
      <c r="J123" s="64">
        <f t="shared" si="9"/>
        <v>0</v>
      </c>
      <c r="K123" s="64"/>
    </row>
    <row r="124" spans="1:11" x14ac:dyDescent="0.35">
      <c r="A124" s="4"/>
      <c r="B124" s="63" t="s">
        <v>2</v>
      </c>
      <c r="C124" s="63"/>
      <c r="D124" s="63"/>
      <c r="E124" s="61"/>
      <c r="F124" s="61"/>
      <c r="G124" s="61"/>
      <c r="H124" s="45">
        <v>0</v>
      </c>
      <c r="I124" s="47">
        <v>0</v>
      </c>
      <c r="J124" s="64">
        <f t="shared" si="9"/>
        <v>0</v>
      </c>
      <c r="K124" s="64"/>
    </row>
    <row r="125" spans="1:11" x14ac:dyDescent="0.35">
      <c r="A125" s="4"/>
      <c r="B125" s="63" t="s">
        <v>22</v>
      </c>
      <c r="C125" s="63"/>
      <c r="D125" s="63"/>
      <c r="E125" s="61"/>
      <c r="F125" s="61"/>
      <c r="G125" s="61"/>
      <c r="H125" s="45">
        <v>0</v>
      </c>
      <c r="I125" s="47">
        <v>0</v>
      </c>
      <c r="J125" s="64">
        <f t="shared" si="9"/>
        <v>0</v>
      </c>
      <c r="K125" s="64"/>
    </row>
    <row r="126" spans="1:11" x14ac:dyDescent="0.35">
      <c r="A126" s="4"/>
      <c r="B126" s="63" t="s">
        <v>23</v>
      </c>
      <c r="C126" s="63"/>
      <c r="D126" s="63"/>
      <c r="E126" s="61"/>
      <c r="F126" s="61"/>
      <c r="G126" s="61"/>
      <c r="H126" s="45">
        <v>3</v>
      </c>
      <c r="I126" s="47">
        <v>25</v>
      </c>
      <c r="J126" s="64">
        <f t="shared" si="9"/>
        <v>75</v>
      </c>
      <c r="K126" s="64"/>
    </row>
    <row r="127" spans="1:11" x14ac:dyDescent="0.35">
      <c r="A127" s="4"/>
      <c r="B127" s="34"/>
      <c r="C127" s="22" t="s">
        <v>62</v>
      </c>
      <c r="D127" s="24">
        <f>J127/K118</f>
        <v>1133</v>
      </c>
      <c r="E127" s="34"/>
      <c r="F127" s="22" t="s">
        <v>61</v>
      </c>
      <c r="G127" s="25">
        <f>J127/G118</f>
        <v>377.66666666666669</v>
      </c>
      <c r="H127" s="34"/>
      <c r="I127" s="23" t="s">
        <v>48</v>
      </c>
      <c r="J127" s="58">
        <f>SUM(J119:K126)</f>
        <v>1133</v>
      </c>
      <c r="K127" s="58"/>
    </row>
    <row r="128" spans="1:11" x14ac:dyDescent="0.35">
      <c r="A128" s="4"/>
      <c r="B128" s="7"/>
      <c r="D128" s="7"/>
      <c r="E128" s="7"/>
      <c r="F128" s="7"/>
      <c r="G128" s="7"/>
      <c r="H128" s="6"/>
      <c r="I128" s="5"/>
      <c r="J128" s="62"/>
      <c r="K128" s="62"/>
    </row>
    <row r="129" spans="1:11" x14ac:dyDescent="0.35">
      <c r="A129" s="4"/>
      <c r="B129" s="65" t="s">
        <v>27</v>
      </c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1:11" x14ac:dyDescent="0.35">
      <c r="A130" s="4"/>
      <c r="B130" s="60" t="s">
        <v>70</v>
      </c>
      <c r="C130" s="60"/>
      <c r="D130" s="60"/>
      <c r="E130" s="60"/>
      <c r="F130" s="60"/>
      <c r="G130" s="60"/>
      <c r="H130" s="60"/>
      <c r="I130" s="60"/>
      <c r="J130" s="60"/>
      <c r="K130" s="60"/>
    </row>
    <row r="131" spans="1:11" s="37" customFormat="1" ht="13" x14ac:dyDescent="0.3">
      <c r="A131" s="35"/>
      <c r="B131" s="39" t="s">
        <v>46</v>
      </c>
      <c r="C131" s="38">
        <v>45183</v>
      </c>
      <c r="D131" s="40" t="s">
        <v>47</v>
      </c>
      <c r="E131" s="38">
        <v>45193</v>
      </c>
      <c r="F131" s="39" t="s">
        <v>15</v>
      </c>
      <c r="G131" s="36">
        <f>E131-C131+1</f>
        <v>11</v>
      </c>
      <c r="H131" s="39" t="s">
        <v>64</v>
      </c>
      <c r="I131" s="41">
        <v>5</v>
      </c>
      <c r="J131" s="40" t="s">
        <v>65</v>
      </c>
      <c r="K131" s="36">
        <v>1</v>
      </c>
    </row>
    <row r="132" spans="1:11" x14ac:dyDescent="0.35">
      <c r="A132" s="4"/>
      <c r="B132" s="66" t="s">
        <v>20</v>
      </c>
      <c r="C132" s="66"/>
      <c r="D132" s="66"/>
      <c r="E132" s="67" t="s">
        <v>82</v>
      </c>
      <c r="F132" s="67"/>
      <c r="G132" s="67"/>
      <c r="H132" s="43">
        <v>11</v>
      </c>
      <c r="I132" s="44">
        <v>50</v>
      </c>
      <c r="J132" s="68">
        <f t="shared" ref="J132:J139" si="10">H132*I132</f>
        <v>550</v>
      </c>
      <c r="K132" s="68"/>
    </row>
    <row r="133" spans="1:11" x14ac:dyDescent="0.35">
      <c r="A133" s="4"/>
      <c r="B133" s="63" t="s">
        <v>5</v>
      </c>
      <c r="C133" s="63"/>
      <c r="D133" s="63"/>
      <c r="E133" s="61" t="s">
        <v>68</v>
      </c>
      <c r="F133" s="61"/>
      <c r="G133" s="61"/>
      <c r="H133" s="45">
        <v>10</v>
      </c>
      <c r="I133" s="46">
        <v>200</v>
      </c>
      <c r="J133" s="64">
        <f t="shared" si="10"/>
        <v>2000</v>
      </c>
      <c r="K133" s="64"/>
    </row>
    <row r="134" spans="1:11" x14ac:dyDescent="0.35">
      <c r="A134" s="4"/>
      <c r="B134" s="63" t="s">
        <v>21</v>
      </c>
      <c r="C134" s="63"/>
      <c r="D134" s="63"/>
      <c r="E134" s="61"/>
      <c r="F134" s="61"/>
      <c r="G134" s="61"/>
      <c r="H134" s="45">
        <v>11</v>
      </c>
      <c r="I134" s="47">
        <v>50</v>
      </c>
      <c r="J134" s="64">
        <f t="shared" si="10"/>
        <v>550</v>
      </c>
      <c r="K134" s="64"/>
    </row>
    <row r="135" spans="1:11" x14ac:dyDescent="0.35">
      <c r="A135" s="4"/>
      <c r="B135" s="63" t="s">
        <v>4</v>
      </c>
      <c r="C135" s="63"/>
      <c r="D135" s="63"/>
      <c r="E135" s="61" t="s">
        <v>69</v>
      </c>
      <c r="F135" s="61"/>
      <c r="G135" s="61"/>
      <c r="H135" s="45">
        <v>11</v>
      </c>
      <c r="I135" s="47">
        <v>50</v>
      </c>
      <c r="J135" s="64">
        <f t="shared" si="10"/>
        <v>550</v>
      </c>
      <c r="K135" s="64"/>
    </row>
    <row r="136" spans="1:11" x14ac:dyDescent="0.35">
      <c r="A136" s="4"/>
      <c r="B136" s="63" t="s">
        <v>3</v>
      </c>
      <c r="C136" s="63"/>
      <c r="D136" s="63"/>
      <c r="E136" s="61"/>
      <c r="F136" s="61"/>
      <c r="G136" s="61"/>
      <c r="H136" s="45">
        <v>0</v>
      </c>
      <c r="I136" s="47">
        <v>0</v>
      </c>
      <c r="J136" s="64">
        <f t="shared" si="10"/>
        <v>0</v>
      </c>
      <c r="K136" s="64"/>
    </row>
    <row r="137" spans="1:11" x14ac:dyDescent="0.35">
      <c r="A137" s="4"/>
      <c r="B137" s="63" t="s">
        <v>2</v>
      </c>
      <c r="C137" s="63"/>
      <c r="D137" s="63"/>
      <c r="E137" s="61"/>
      <c r="F137" s="61"/>
      <c r="G137" s="61"/>
      <c r="H137" s="45">
        <v>0</v>
      </c>
      <c r="I137" s="47">
        <v>0</v>
      </c>
      <c r="J137" s="64">
        <f t="shared" si="10"/>
        <v>0</v>
      </c>
      <c r="K137" s="64"/>
    </row>
    <row r="138" spans="1:11" x14ac:dyDescent="0.35">
      <c r="A138" s="4"/>
      <c r="B138" s="63" t="s">
        <v>22</v>
      </c>
      <c r="C138" s="63"/>
      <c r="D138" s="63"/>
      <c r="E138" s="61"/>
      <c r="F138" s="61"/>
      <c r="G138" s="61"/>
      <c r="H138" s="45">
        <v>0</v>
      </c>
      <c r="I138" s="47">
        <v>0</v>
      </c>
      <c r="J138" s="64">
        <f t="shared" si="10"/>
        <v>0</v>
      </c>
      <c r="K138" s="64"/>
    </row>
    <row r="139" spans="1:11" x14ac:dyDescent="0.35">
      <c r="A139" s="4"/>
      <c r="B139" s="63" t="s">
        <v>23</v>
      </c>
      <c r="C139" s="63"/>
      <c r="D139" s="63"/>
      <c r="E139" s="61"/>
      <c r="F139" s="61"/>
      <c r="G139" s="61"/>
      <c r="H139" s="45">
        <v>11</v>
      </c>
      <c r="I139" s="47">
        <v>25</v>
      </c>
      <c r="J139" s="64">
        <f t="shared" si="10"/>
        <v>275</v>
      </c>
      <c r="K139" s="64"/>
    </row>
    <row r="140" spans="1:11" x14ac:dyDescent="0.35">
      <c r="A140" s="4"/>
      <c r="B140" s="34"/>
      <c r="C140" s="22" t="s">
        <v>62</v>
      </c>
      <c r="D140" s="24">
        <f>J140/K131</f>
        <v>3925</v>
      </c>
      <c r="E140" s="34"/>
      <c r="F140" s="22" t="s">
        <v>61</v>
      </c>
      <c r="G140" s="25">
        <f>J140/G131</f>
        <v>356.81818181818181</v>
      </c>
      <c r="H140" s="34"/>
      <c r="I140" s="23" t="s">
        <v>48</v>
      </c>
      <c r="J140" s="58">
        <f>SUM(J132:K139)</f>
        <v>3925</v>
      </c>
      <c r="K140" s="58"/>
    </row>
    <row r="141" spans="1:11" x14ac:dyDescent="0.35">
      <c r="A141" s="4"/>
      <c r="B141" s="7"/>
      <c r="D141" s="7"/>
      <c r="E141" s="7"/>
      <c r="F141" s="7"/>
      <c r="G141" s="7"/>
      <c r="H141" s="6"/>
      <c r="I141" s="5"/>
      <c r="J141" s="62"/>
      <c r="K141" s="62"/>
    </row>
    <row r="142" spans="1:11" x14ac:dyDescent="0.35">
      <c r="A142" s="4"/>
      <c r="B142" s="65" t="s">
        <v>28</v>
      </c>
      <c r="C142" s="65"/>
      <c r="D142" s="65"/>
      <c r="E142" s="65"/>
      <c r="F142" s="65"/>
      <c r="G142" s="65"/>
      <c r="H142" s="65"/>
      <c r="I142" s="65"/>
      <c r="J142" s="65"/>
      <c r="K142" s="65"/>
    </row>
    <row r="143" spans="1:11" x14ac:dyDescent="0.35">
      <c r="A143" s="4"/>
      <c r="B143" s="60"/>
      <c r="C143" s="60"/>
      <c r="D143" s="60"/>
      <c r="E143" s="60"/>
      <c r="F143" s="60"/>
      <c r="G143" s="60"/>
      <c r="H143" s="60"/>
      <c r="I143" s="60"/>
      <c r="J143" s="60"/>
      <c r="K143" s="60"/>
    </row>
    <row r="144" spans="1:11" s="37" customFormat="1" ht="13" x14ac:dyDescent="0.3">
      <c r="A144" s="35"/>
      <c r="B144" s="39" t="s">
        <v>46</v>
      </c>
      <c r="C144" s="38">
        <v>45200</v>
      </c>
      <c r="D144" s="40" t="s">
        <v>47</v>
      </c>
      <c r="E144" s="38">
        <v>45200</v>
      </c>
      <c r="F144" s="39" t="s">
        <v>15</v>
      </c>
      <c r="G144" s="36">
        <f>E144-C144+1</f>
        <v>1</v>
      </c>
      <c r="H144" s="39" t="s">
        <v>64</v>
      </c>
      <c r="I144" s="41">
        <v>0</v>
      </c>
      <c r="J144" s="40" t="s">
        <v>65</v>
      </c>
      <c r="K144" s="36">
        <v>1</v>
      </c>
    </row>
    <row r="145" spans="1:11" x14ac:dyDescent="0.35">
      <c r="A145" s="4"/>
      <c r="B145" s="66" t="s">
        <v>20</v>
      </c>
      <c r="C145" s="66"/>
      <c r="D145" s="66"/>
      <c r="E145" s="67"/>
      <c r="F145" s="67"/>
      <c r="G145" s="67"/>
      <c r="H145" s="43">
        <v>0</v>
      </c>
      <c r="I145" s="44">
        <v>50</v>
      </c>
      <c r="J145" s="68">
        <f t="shared" ref="J145:J152" si="11">H145*I145</f>
        <v>0</v>
      </c>
      <c r="K145" s="68"/>
    </row>
    <row r="146" spans="1:11" x14ac:dyDescent="0.35">
      <c r="A146" s="4"/>
      <c r="B146" s="63" t="s">
        <v>5</v>
      </c>
      <c r="C146" s="63"/>
      <c r="D146" s="63"/>
      <c r="E146" s="61"/>
      <c r="F146" s="61"/>
      <c r="G146" s="61"/>
      <c r="H146" s="45">
        <v>0</v>
      </c>
      <c r="I146" s="46">
        <v>500</v>
      </c>
      <c r="J146" s="64">
        <f t="shared" si="11"/>
        <v>0</v>
      </c>
      <c r="K146" s="64"/>
    </row>
    <row r="147" spans="1:11" x14ac:dyDescent="0.35">
      <c r="A147" s="4"/>
      <c r="B147" s="63" t="s">
        <v>21</v>
      </c>
      <c r="C147" s="63"/>
      <c r="D147" s="63"/>
      <c r="E147" s="61"/>
      <c r="F147" s="61"/>
      <c r="G147" s="61"/>
      <c r="H147" s="45">
        <v>0</v>
      </c>
      <c r="I147" s="47">
        <v>50</v>
      </c>
      <c r="J147" s="64">
        <f t="shared" si="11"/>
        <v>0</v>
      </c>
      <c r="K147" s="64"/>
    </row>
    <row r="148" spans="1:11" x14ac:dyDescent="0.35">
      <c r="A148" s="4"/>
      <c r="B148" s="63" t="s">
        <v>4</v>
      </c>
      <c r="C148" s="63"/>
      <c r="D148" s="63"/>
      <c r="E148" s="61"/>
      <c r="F148" s="61"/>
      <c r="G148" s="61"/>
      <c r="H148" s="45">
        <v>0</v>
      </c>
      <c r="I148" s="47">
        <v>300</v>
      </c>
      <c r="J148" s="64">
        <f t="shared" si="11"/>
        <v>0</v>
      </c>
      <c r="K148" s="64"/>
    </row>
    <row r="149" spans="1:11" x14ac:dyDescent="0.35">
      <c r="A149" s="4"/>
      <c r="B149" s="63" t="s">
        <v>3</v>
      </c>
      <c r="C149" s="63"/>
      <c r="D149" s="63"/>
      <c r="E149" s="61"/>
      <c r="F149" s="61"/>
      <c r="G149" s="61"/>
      <c r="H149" s="45">
        <v>0</v>
      </c>
      <c r="I149" s="47">
        <v>0</v>
      </c>
      <c r="J149" s="64">
        <f t="shared" si="11"/>
        <v>0</v>
      </c>
      <c r="K149" s="64"/>
    </row>
    <row r="150" spans="1:11" x14ac:dyDescent="0.35">
      <c r="A150" s="4"/>
      <c r="B150" s="63" t="s">
        <v>2</v>
      </c>
      <c r="C150" s="63"/>
      <c r="D150" s="63"/>
      <c r="E150" s="61"/>
      <c r="F150" s="61"/>
      <c r="G150" s="61"/>
      <c r="H150" s="45">
        <v>0</v>
      </c>
      <c r="I150" s="47">
        <v>0</v>
      </c>
      <c r="J150" s="64">
        <f t="shared" si="11"/>
        <v>0</v>
      </c>
      <c r="K150" s="64"/>
    </row>
    <row r="151" spans="1:11" x14ac:dyDescent="0.35">
      <c r="A151" s="4"/>
      <c r="B151" s="63" t="s">
        <v>22</v>
      </c>
      <c r="C151" s="63"/>
      <c r="D151" s="63"/>
      <c r="E151" s="61"/>
      <c r="F151" s="61"/>
      <c r="G151" s="61"/>
      <c r="H151" s="45">
        <v>0</v>
      </c>
      <c r="I151" s="47">
        <v>0</v>
      </c>
      <c r="J151" s="64">
        <f t="shared" si="11"/>
        <v>0</v>
      </c>
      <c r="K151" s="64"/>
    </row>
    <row r="152" spans="1:11" x14ac:dyDescent="0.35">
      <c r="A152" s="4"/>
      <c r="B152" s="63" t="s">
        <v>23</v>
      </c>
      <c r="C152" s="63"/>
      <c r="D152" s="63"/>
      <c r="E152" s="61"/>
      <c r="F152" s="61"/>
      <c r="G152" s="61"/>
      <c r="H152" s="45">
        <v>0</v>
      </c>
      <c r="I152" s="47">
        <v>25</v>
      </c>
      <c r="J152" s="64">
        <f t="shared" si="11"/>
        <v>0</v>
      </c>
      <c r="K152" s="64"/>
    </row>
    <row r="153" spans="1:11" x14ac:dyDescent="0.35">
      <c r="A153" s="4"/>
      <c r="B153" s="34"/>
      <c r="C153" s="22" t="s">
        <v>62</v>
      </c>
      <c r="D153" s="24">
        <f>J153/K144</f>
        <v>0</v>
      </c>
      <c r="E153" s="34"/>
      <c r="F153" s="22" t="s">
        <v>61</v>
      </c>
      <c r="G153" s="25">
        <f>J153/G144</f>
        <v>0</v>
      </c>
      <c r="H153" s="34"/>
      <c r="I153" s="23" t="s">
        <v>48</v>
      </c>
      <c r="J153" s="58">
        <f>SUM(J145:K152)</f>
        <v>0</v>
      </c>
      <c r="K153" s="58"/>
    </row>
    <row r="154" spans="1:11" x14ac:dyDescent="0.35">
      <c r="A154" s="4"/>
      <c r="B154" s="7"/>
      <c r="D154" s="7"/>
      <c r="E154" s="7"/>
      <c r="F154" s="7"/>
      <c r="G154" s="7"/>
      <c r="H154" s="6"/>
      <c r="I154" s="5"/>
      <c r="J154" s="62"/>
      <c r="K154" s="62"/>
    </row>
    <row r="155" spans="1:11" x14ac:dyDescent="0.35">
      <c r="A155" s="4"/>
      <c r="B155" s="65" t="s">
        <v>29</v>
      </c>
      <c r="C155" s="65"/>
      <c r="D155" s="65"/>
      <c r="E155" s="65"/>
      <c r="F155" s="65"/>
      <c r="G155" s="65"/>
      <c r="H155" s="65"/>
      <c r="I155" s="65"/>
      <c r="J155" s="65"/>
      <c r="K155" s="65"/>
    </row>
    <row r="156" spans="1:11" x14ac:dyDescent="0.35">
      <c r="A156" s="4"/>
      <c r="B156" s="60"/>
      <c r="C156" s="60"/>
      <c r="D156" s="60"/>
      <c r="E156" s="60"/>
      <c r="F156" s="60"/>
      <c r="G156" s="60"/>
      <c r="H156" s="60"/>
      <c r="I156" s="60"/>
      <c r="J156" s="60"/>
      <c r="K156" s="60"/>
    </row>
    <row r="157" spans="1:11" s="37" customFormat="1" ht="13" x14ac:dyDescent="0.3">
      <c r="A157" s="35"/>
      <c r="B157" s="39" t="s">
        <v>46</v>
      </c>
      <c r="C157" s="38">
        <v>45231</v>
      </c>
      <c r="D157" s="40" t="s">
        <v>47</v>
      </c>
      <c r="E157" s="38">
        <v>45231</v>
      </c>
      <c r="F157" s="39" t="s">
        <v>15</v>
      </c>
      <c r="G157" s="36">
        <f>E157-C157+1</f>
        <v>1</v>
      </c>
      <c r="H157" s="39" t="s">
        <v>64</v>
      </c>
      <c r="I157" s="41">
        <v>0</v>
      </c>
      <c r="J157" s="40" t="s">
        <v>65</v>
      </c>
      <c r="K157" s="36">
        <v>1</v>
      </c>
    </row>
    <row r="158" spans="1:11" x14ac:dyDescent="0.35">
      <c r="A158" s="4"/>
      <c r="B158" s="66" t="s">
        <v>20</v>
      </c>
      <c r="C158" s="66"/>
      <c r="D158" s="66"/>
      <c r="E158" s="67"/>
      <c r="F158" s="67"/>
      <c r="G158" s="67"/>
      <c r="H158" s="43">
        <v>0</v>
      </c>
      <c r="I158" s="44">
        <v>50</v>
      </c>
      <c r="J158" s="68">
        <f t="shared" ref="J158:J165" si="12">H158*I158</f>
        <v>0</v>
      </c>
      <c r="K158" s="68"/>
    </row>
    <row r="159" spans="1:11" x14ac:dyDescent="0.35">
      <c r="A159" s="4"/>
      <c r="B159" s="63" t="s">
        <v>5</v>
      </c>
      <c r="C159" s="63"/>
      <c r="D159" s="63"/>
      <c r="E159" s="61"/>
      <c r="F159" s="61"/>
      <c r="G159" s="61"/>
      <c r="H159" s="45">
        <v>0</v>
      </c>
      <c r="I159" s="46">
        <v>200</v>
      </c>
      <c r="J159" s="64">
        <f t="shared" si="12"/>
        <v>0</v>
      </c>
      <c r="K159" s="64"/>
    </row>
    <row r="160" spans="1:11" x14ac:dyDescent="0.35">
      <c r="A160" s="4"/>
      <c r="B160" s="63" t="s">
        <v>21</v>
      </c>
      <c r="C160" s="63"/>
      <c r="D160" s="63"/>
      <c r="E160" s="61"/>
      <c r="F160" s="61"/>
      <c r="G160" s="61"/>
      <c r="H160" s="45">
        <v>0</v>
      </c>
      <c r="I160" s="47">
        <v>50</v>
      </c>
      <c r="J160" s="64">
        <f t="shared" si="12"/>
        <v>0</v>
      </c>
      <c r="K160" s="64"/>
    </row>
    <row r="161" spans="1:11" x14ac:dyDescent="0.35">
      <c r="A161" s="4"/>
      <c r="B161" s="63" t="s">
        <v>4</v>
      </c>
      <c r="C161" s="63"/>
      <c r="D161" s="63"/>
      <c r="E161" s="61"/>
      <c r="F161" s="61"/>
      <c r="G161" s="61"/>
      <c r="H161" s="45">
        <v>0</v>
      </c>
      <c r="I161" s="47">
        <v>20</v>
      </c>
      <c r="J161" s="64">
        <f t="shared" si="12"/>
        <v>0</v>
      </c>
      <c r="K161" s="64"/>
    </row>
    <row r="162" spans="1:11" x14ac:dyDescent="0.35">
      <c r="A162" s="4"/>
      <c r="B162" s="63" t="s">
        <v>3</v>
      </c>
      <c r="C162" s="63"/>
      <c r="D162" s="63"/>
      <c r="E162" s="61"/>
      <c r="F162" s="61"/>
      <c r="G162" s="61"/>
      <c r="H162" s="45">
        <v>0</v>
      </c>
      <c r="I162" s="47">
        <v>0</v>
      </c>
      <c r="J162" s="64">
        <f t="shared" si="12"/>
        <v>0</v>
      </c>
      <c r="K162" s="64"/>
    </row>
    <row r="163" spans="1:11" x14ac:dyDescent="0.35">
      <c r="A163" s="4"/>
      <c r="B163" s="63" t="s">
        <v>2</v>
      </c>
      <c r="C163" s="63"/>
      <c r="D163" s="63"/>
      <c r="E163" s="61"/>
      <c r="F163" s="61"/>
      <c r="G163" s="61"/>
      <c r="H163" s="45">
        <v>0</v>
      </c>
      <c r="I163" s="47">
        <v>0</v>
      </c>
      <c r="J163" s="64">
        <f t="shared" si="12"/>
        <v>0</v>
      </c>
      <c r="K163" s="64"/>
    </row>
    <row r="164" spans="1:11" x14ac:dyDescent="0.35">
      <c r="A164" s="4"/>
      <c r="B164" s="63" t="s">
        <v>22</v>
      </c>
      <c r="C164" s="63"/>
      <c r="D164" s="63"/>
      <c r="E164" s="61"/>
      <c r="F164" s="61"/>
      <c r="G164" s="61"/>
      <c r="H164" s="45">
        <v>0</v>
      </c>
      <c r="I164" s="47">
        <v>0</v>
      </c>
      <c r="J164" s="64">
        <f t="shared" si="12"/>
        <v>0</v>
      </c>
      <c r="K164" s="64"/>
    </row>
    <row r="165" spans="1:11" x14ac:dyDescent="0.35">
      <c r="A165" s="4"/>
      <c r="B165" s="63" t="s">
        <v>23</v>
      </c>
      <c r="C165" s="63"/>
      <c r="D165" s="63"/>
      <c r="E165" s="61"/>
      <c r="F165" s="61"/>
      <c r="G165" s="61"/>
      <c r="H165" s="45">
        <v>0</v>
      </c>
      <c r="I165" s="47">
        <v>30</v>
      </c>
      <c r="J165" s="64">
        <f t="shared" si="12"/>
        <v>0</v>
      </c>
      <c r="K165" s="64"/>
    </row>
    <row r="166" spans="1:11" x14ac:dyDescent="0.35">
      <c r="A166" s="4"/>
      <c r="B166" s="34"/>
      <c r="C166" s="22" t="s">
        <v>62</v>
      </c>
      <c r="D166" s="24">
        <f>J166/K157</f>
        <v>0</v>
      </c>
      <c r="E166" s="34"/>
      <c r="F166" s="22" t="s">
        <v>61</v>
      </c>
      <c r="G166" s="25">
        <f>J166/G157</f>
        <v>0</v>
      </c>
      <c r="H166" s="34"/>
      <c r="I166" s="23" t="s">
        <v>48</v>
      </c>
      <c r="J166" s="58">
        <f>SUM(J158:K165)</f>
        <v>0</v>
      </c>
      <c r="K166" s="58"/>
    </row>
    <row r="167" spans="1:11" x14ac:dyDescent="0.35">
      <c r="A167" s="4"/>
      <c r="B167" s="7"/>
      <c r="D167" s="7"/>
      <c r="E167" s="7"/>
      <c r="F167" s="7"/>
      <c r="G167" s="7"/>
      <c r="H167" s="6"/>
      <c r="I167" s="5"/>
      <c r="J167" s="62"/>
      <c r="K167" s="62"/>
    </row>
    <row r="168" spans="1:11" x14ac:dyDescent="0.35">
      <c r="A168" s="4"/>
      <c r="B168" s="65" t="s">
        <v>30</v>
      </c>
      <c r="C168" s="65"/>
      <c r="D168" s="65"/>
      <c r="E168" s="65"/>
      <c r="F168" s="65"/>
      <c r="G168" s="65"/>
      <c r="H168" s="65"/>
      <c r="I168" s="65"/>
      <c r="J168" s="65"/>
      <c r="K168" s="65"/>
    </row>
    <row r="169" spans="1:11" x14ac:dyDescent="0.35">
      <c r="A169" s="4"/>
      <c r="B169" s="60"/>
      <c r="C169" s="60"/>
      <c r="D169" s="60"/>
      <c r="E169" s="60"/>
      <c r="F169" s="60"/>
      <c r="G169" s="60"/>
      <c r="H169" s="60"/>
      <c r="I169" s="60"/>
      <c r="J169" s="60"/>
      <c r="K169" s="60"/>
    </row>
    <row r="170" spans="1:11" s="37" customFormat="1" ht="13" x14ac:dyDescent="0.3">
      <c r="A170" s="35"/>
      <c r="B170" s="39" t="s">
        <v>46</v>
      </c>
      <c r="C170" s="38">
        <v>45261</v>
      </c>
      <c r="D170" s="40" t="s">
        <v>47</v>
      </c>
      <c r="E170" s="38">
        <v>45261</v>
      </c>
      <c r="F170" s="39" t="s">
        <v>15</v>
      </c>
      <c r="G170" s="36">
        <f>E170-C170+1</f>
        <v>1</v>
      </c>
      <c r="H170" s="39" t="s">
        <v>64</v>
      </c>
      <c r="I170" s="41">
        <v>0</v>
      </c>
      <c r="J170" s="40" t="s">
        <v>65</v>
      </c>
      <c r="K170" s="36">
        <v>1</v>
      </c>
    </row>
    <row r="171" spans="1:11" x14ac:dyDescent="0.35">
      <c r="A171" s="4"/>
      <c r="B171" s="66" t="s">
        <v>20</v>
      </c>
      <c r="C171" s="66"/>
      <c r="D171" s="66"/>
      <c r="E171" s="67"/>
      <c r="F171" s="67"/>
      <c r="G171" s="67"/>
      <c r="H171" s="43">
        <v>0</v>
      </c>
      <c r="I171" s="44">
        <v>50</v>
      </c>
      <c r="J171" s="68">
        <f t="shared" ref="J171:J178" si="13">H171*I171</f>
        <v>0</v>
      </c>
      <c r="K171" s="68"/>
    </row>
    <row r="172" spans="1:11" x14ac:dyDescent="0.35">
      <c r="A172" s="4"/>
      <c r="B172" s="63" t="s">
        <v>5</v>
      </c>
      <c r="C172" s="63"/>
      <c r="D172" s="63"/>
      <c r="E172" s="61"/>
      <c r="F172" s="61"/>
      <c r="G172" s="61"/>
      <c r="H172" s="45">
        <v>0</v>
      </c>
      <c r="I172" s="46">
        <v>200</v>
      </c>
      <c r="J172" s="64">
        <f t="shared" si="13"/>
        <v>0</v>
      </c>
      <c r="K172" s="64"/>
    </row>
    <row r="173" spans="1:11" x14ac:dyDescent="0.35">
      <c r="A173" s="4"/>
      <c r="B173" s="63" t="s">
        <v>21</v>
      </c>
      <c r="C173" s="63"/>
      <c r="D173" s="63"/>
      <c r="E173" s="61"/>
      <c r="F173" s="61"/>
      <c r="G173" s="61"/>
      <c r="H173" s="45">
        <v>0</v>
      </c>
      <c r="I173" s="47">
        <v>50</v>
      </c>
      <c r="J173" s="64">
        <f t="shared" si="13"/>
        <v>0</v>
      </c>
      <c r="K173" s="64"/>
    </row>
    <row r="174" spans="1:11" x14ac:dyDescent="0.35">
      <c r="A174" s="4"/>
      <c r="B174" s="63" t="s">
        <v>4</v>
      </c>
      <c r="C174" s="63"/>
      <c r="D174" s="63"/>
      <c r="E174" s="61"/>
      <c r="F174" s="61"/>
      <c r="G174" s="61"/>
      <c r="H174" s="45">
        <v>0</v>
      </c>
      <c r="I174" s="47">
        <v>0</v>
      </c>
      <c r="J174" s="64">
        <f t="shared" si="13"/>
        <v>0</v>
      </c>
      <c r="K174" s="64"/>
    </row>
    <row r="175" spans="1:11" x14ac:dyDescent="0.35">
      <c r="A175" s="4"/>
      <c r="B175" s="63" t="s">
        <v>3</v>
      </c>
      <c r="C175" s="63"/>
      <c r="D175" s="63"/>
      <c r="E175" s="61"/>
      <c r="F175" s="61"/>
      <c r="G175" s="61"/>
      <c r="H175" s="45">
        <v>0</v>
      </c>
      <c r="I175" s="47">
        <v>0</v>
      </c>
      <c r="J175" s="64">
        <f t="shared" si="13"/>
        <v>0</v>
      </c>
      <c r="K175" s="64"/>
    </row>
    <row r="176" spans="1:11" x14ac:dyDescent="0.35">
      <c r="A176" s="4"/>
      <c r="B176" s="63" t="s">
        <v>2</v>
      </c>
      <c r="C176" s="63"/>
      <c r="D176" s="63"/>
      <c r="E176" s="61"/>
      <c r="F176" s="61"/>
      <c r="G176" s="61"/>
      <c r="H176" s="45">
        <v>0</v>
      </c>
      <c r="I176" s="47">
        <v>0</v>
      </c>
      <c r="J176" s="64">
        <f t="shared" si="13"/>
        <v>0</v>
      </c>
      <c r="K176" s="64"/>
    </row>
    <row r="177" spans="1:11" x14ac:dyDescent="0.35">
      <c r="A177" s="4"/>
      <c r="B177" s="63" t="s">
        <v>22</v>
      </c>
      <c r="C177" s="63"/>
      <c r="D177" s="63"/>
      <c r="E177" s="61"/>
      <c r="F177" s="61"/>
      <c r="G177" s="61"/>
      <c r="H177" s="45">
        <v>0</v>
      </c>
      <c r="I177" s="47">
        <v>0</v>
      </c>
      <c r="J177" s="64">
        <f t="shared" si="13"/>
        <v>0</v>
      </c>
      <c r="K177" s="64"/>
    </row>
    <row r="178" spans="1:11" x14ac:dyDescent="0.35">
      <c r="A178" s="4"/>
      <c r="B178" s="63" t="s">
        <v>23</v>
      </c>
      <c r="C178" s="63"/>
      <c r="D178" s="63"/>
      <c r="E178" s="61"/>
      <c r="F178" s="61"/>
      <c r="G178" s="61"/>
      <c r="H178" s="45">
        <v>0</v>
      </c>
      <c r="I178" s="47">
        <v>500</v>
      </c>
      <c r="J178" s="64">
        <f t="shared" si="13"/>
        <v>0</v>
      </c>
      <c r="K178" s="64"/>
    </row>
    <row r="179" spans="1:11" x14ac:dyDescent="0.35">
      <c r="A179" s="4"/>
      <c r="B179" s="34"/>
      <c r="C179" s="22" t="s">
        <v>62</v>
      </c>
      <c r="D179" s="24">
        <f>J179/K170</f>
        <v>0</v>
      </c>
      <c r="E179" s="34"/>
      <c r="F179" s="22" t="s">
        <v>61</v>
      </c>
      <c r="G179" s="25">
        <f>J179/G170</f>
        <v>0</v>
      </c>
      <c r="H179" s="34"/>
      <c r="I179" s="23" t="s">
        <v>48</v>
      </c>
      <c r="J179" s="58">
        <f>SUM(J171:K178)</f>
        <v>0</v>
      </c>
      <c r="K179" s="58"/>
    </row>
    <row r="180" spans="1:11" ht="7.5" customHeight="1" x14ac:dyDescent="0.35">
      <c r="A180" s="4"/>
      <c r="B180" s="7"/>
      <c r="D180" s="7"/>
      <c r="E180" s="7"/>
      <c r="F180" s="7"/>
      <c r="G180" s="7"/>
      <c r="H180" s="6"/>
      <c r="I180" s="5"/>
      <c r="J180" s="1"/>
      <c r="K180" s="1"/>
    </row>
    <row r="181" spans="1:11" x14ac:dyDescent="0.35">
      <c r="A181" s="4"/>
      <c r="B181" s="3"/>
      <c r="C181" s="3"/>
      <c r="D181" s="3"/>
      <c r="E181" s="3"/>
      <c r="F181" s="3"/>
      <c r="G181" s="3"/>
      <c r="H181" s="3" t="s">
        <v>1</v>
      </c>
      <c r="I181" s="3"/>
      <c r="J181" s="70">
        <f>J36+J49+J62+J75+J88+J101+J114+J127+J140+J153+J166+J179</f>
        <v>6330</v>
      </c>
      <c r="K181" s="57"/>
    </row>
  </sheetData>
  <mergeCells count="342">
    <mergeCell ref="E41:G41"/>
    <mergeCell ref="E42:G42"/>
    <mergeCell ref="E48:G48"/>
    <mergeCell ref="E30:G30"/>
    <mergeCell ref="E31:G31"/>
    <mergeCell ref="E35:G35"/>
    <mergeCell ref="B23:D23"/>
    <mergeCell ref="E23:G23"/>
    <mergeCell ref="J36:K36"/>
    <mergeCell ref="J41:K41"/>
    <mergeCell ref="J42:K42"/>
    <mergeCell ref="J48:K48"/>
    <mergeCell ref="B41:D41"/>
    <mergeCell ref="B42:D42"/>
    <mergeCell ref="B43:D43"/>
    <mergeCell ref="B44:D44"/>
    <mergeCell ref="B45:D45"/>
    <mergeCell ref="B46:D46"/>
    <mergeCell ref="B47:D47"/>
    <mergeCell ref="J43:K43"/>
    <mergeCell ref="J44:K44"/>
    <mergeCell ref="J45:K45"/>
    <mergeCell ref="J46:K46"/>
    <mergeCell ref="J47:K47"/>
    <mergeCell ref="B4:D4"/>
    <mergeCell ref="B22:K22"/>
    <mergeCell ref="B25:K25"/>
    <mergeCell ref="B38:K38"/>
    <mergeCell ref="B28:D28"/>
    <mergeCell ref="B29:D29"/>
    <mergeCell ref="B30:D30"/>
    <mergeCell ref="B31:D31"/>
    <mergeCell ref="B35:D35"/>
    <mergeCell ref="J28:K28"/>
    <mergeCell ref="J29:K29"/>
    <mergeCell ref="J30:K30"/>
    <mergeCell ref="J31:K31"/>
    <mergeCell ref="J35:K35"/>
    <mergeCell ref="E28:G28"/>
    <mergeCell ref="E29:G29"/>
    <mergeCell ref="J181:K181"/>
    <mergeCell ref="J75:K75"/>
    <mergeCell ref="B94:D94"/>
    <mergeCell ref="E94:G94"/>
    <mergeCell ref="J172:K172"/>
    <mergeCell ref="B173:D173"/>
    <mergeCell ref="E173:G173"/>
    <mergeCell ref="J173:K173"/>
    <mergeCell ref="J76:K76"/>
    <mergeCell ref="B178:D178"/>
    <mergeCell ref="E178:G178"/>
    <mergeCell ref="J178:K178"/>
    <mergeCell ref="J174:K174"/>
    <mergeCell ref="B175:D175"/>
    <mergeCell ref="B168:K168"/>
    <mergeCell ref="B171:D171"/>
    <mergeCell ref="E171:G171"/>
    <mergeCell ref="J171:K171"/>
    <mergeCell ref="B77:K77"/>
    <mergeCell ref="B80:D80"/>
    <mergeCell ref="E80:G80"/>
    <mergeCell ref="B177:D177"/>
    <mergeCell ref="E177:G177"/>
    <mergeCell ref="J177:K177"/>
    <mergeCell ref="B176:D176"/>
    <mergeCell ref="E176:G176"/>
    <mergeCell ref="J176:K176"/>
    <mergeCell ref="B174:D174"/>
    <mergeCell ref="E174:G174"/>
    <mergeCell ref="J89:K89"/>
    <mergeCell ref="B74:D74"/>
    <mergeCell ref="E74:G74"/>
    <mergeCell ref="J74:K74"/>
    <mergeCell ref="J80:K80"/>
    <mergeCell ref="B81:D81"/>
    <mergeCell ref="E81:G81"/>
    <mergeCell ref="J81:K81"/>
    <mergeCell ref="B82:D82"/>
    <mergeCell ref="E82:G82"/>
    <mergeCell ref="J82:K82"/>
    <mergeCell ref="B85:D85"/>
    <mergeCell ref="E85:G85"/>
    <mergeCell ref="J85:K85"/>
    <mergeCell ref="B86:D86"/>
    <mergeCell ref="E86:G86"/>
    <mergeCell ref="J86:K86"/>
    <mergeCell ref="B83:D83"/>
    <mergeCell ref="E83:G83"/>
    <mergeCell ref="E175:G175"/>
    <mergeCell ref="J175:K175"/>
    <mergeCell ref="B172:D172"/>
    <mergeCell ref="E172:G172"/>
    <mergeCell ref="B32:D32"/>
    <mergeCell ref="B33:D33"/>
    <mergeCell ref="B34:D34"/>
    <mergeCell ref="J32:K32"/>
    <mergeCell ref="J33:K33"/>
    <mergeCell ref="J34:K34"/>
    <mergeCell ref="B70:D70"/>
    <mergeCell ref="B64:K64"/>
    <mergeCell ref="E67:G67"/>
    <mergeCell ref="E68:G68"/>
    <mergeCell ref="E69:G69"/>
    <mergeCell ref="E70:G70"/>
    <mergeCell ref="J67:K67"/>
    <mergeCell ref="J68:K68"/>
    <mergeCell ref="J69:K69"/>
    <mergeCell ref="J70:K70"/>
    <mergeCell ref="B48:D48"/>
    <mergeCell ref="B54:D54"/>
    <mergeCell ref="B55:D55"/>
    <mergeCell ref="B68:D68"/>
    <mergeCell ref="J49:K49"/>
    <mergeCell ref="B71:D71"/>
    <mergeCell ref="B72:D72"/>
    <mergeCell ref="B67:D67"/>
    <mergeCell ref="B57:D57"/>
    <mergeCell ref="B58:D58"/>
    <mergeCell ref="B59:D59"/>
    <mergeCell ref="B61:D61"/>
    <mergeCell ref="J63:K63"/>
    <mergeCell ref="J54:K54"/>
    <mergeCell ref="J55:K55"/>
    <mergeCell ref="J61:K61"/>
    <mergeCell ref="E54:G54"/>
    <mergeCell ref="E55:G55"/>
    <mergeCell ref="E61:G61"/>
    <mergeCell ref="B51:K51"/>
    <mergeCell ref="J50:K50"/>
    <mergeCell ref="B73:D73"/>
    <mergeCell ref="J71:K71"/>
    <mergeCell ref="J72:K72"/>
    <mergeCell ref="J73:K73"/>
    <mergeCell ref="E71:G71"/>
    <mergeCell ref="E72:G72"/>
    <mergeCell ref="E73:G73"/>
    <mergeCell ref="B52:K52"/>
    <mergeCell ref="B65:K65"/>
    <mergeCell ref="B60:D60"/>
    <mergeCell ref="J56:K56"/>
    <mergeCell ref="J57:K57"/>
    <mergeCell ref="J58:K58"/>
    <mergeCell ref="J59:K59"/>
    <mergeCell ref="J60:K60"/>
    <mergeCell ref="E57:G57"/>
    <mergeCell ref="E58:G58"/>
    <mergeCell ref="E59:G59"/>
    <mergeCell ref="E60:G60"/>
    <mergeCell ref="B69:D69"/>
    <mergeCell ref="B56:D56"/>
    <mergeCell ref="B97:D97"/>
    <mergeCell ref="E97:G97"/>
    <mergeCell ref="J97:K97"/>
    <mergeCell ref="B98:D98"/>
    <mergeCell ref="E98:G98"/>
    <mergeCell ref="J98:K98"/>
    <mergeCell ref="J83:K83"/>
    <mergeCell ref="B84:D84"/>
    <mergeCell ref="E84:G84"/>
    <mergeCell ref="J84:K84"/>
    <mergeCell ref="J94:K94"/>
    <mergeCell ref="B95:D95"/>
    <mergeCell ref="E95:G95"/>
    <mergeCell ref="J95:K95"/>
    <mergeCell ref="B96:D96"/>
    <mergeCell ref="E96:G96"/>
    <mergeCell ref="J96:K96"/>
    <mergeCell ref="B87:D87"/>
    <mergeCell ref="E87:G87"/>
    <mergeCell ref="J87:K87"/>
    <mergeCell ref="B90:K90"/>
    <mergeCell ref="B93:D93"/>
    <mergeCell ref="E93:G93"/>
    <mergeCell ref="J93:K93"/>
    <mergeCell ref="J102:K102"/>
    <mergeCell ref="B103:K103"/>
    <mergeCell ref="B106:D106"/>
    <mergeCell ref="E106:G106"/>
    <mergeCell ref="J106:K106"/>
    <mergeCell ref="B107:D107"/>
    <mergeCell ref="E107:G107"/>
    <mergeCell ref="J107:K107"/>
    <mergeCell ref="B99:D99"/>
    <mergeCell ref="E99:G99"/>
    <mergeCell ref="J99:K99"/>
    <mergeCell ref="B100:D100"/>
    <mergeCell ref="E100:G100"/>
    <mergeCell ref="J100:K100"/>
    <mergeCell ref="B110:D110"/>
    <mergeCell ref="E110:G110"/>
    <mergeCell ref="J110:K110"/>
    <mergeCell ref="B111:D111"/>
    <mergeCell ref="E111:G111"/>
    <mergeCell ref="J111:K111"/>
    <mergeCell ref="B108:D108"/>
    <mergeCell ref="E108:G108"/>
    <mergeCell ref="J108:K108"/>
    <mergeCell ref="B109:D109"/>
    <mergeCell ref="E109:G109"/>
    <mergeCell ref="J109:K109"/>
    <mergeCell ref="J115:K115"/>
    <mergeCell ref="B116:K116"/>
    <mergeCell ref="B119:D119"/>
    <mergeCell ref="E119:G119"/>
    <mergeCell ref="J119:K119"/>
    <mergeCell ref="B120:D120"/>
    <mergeCell ref="E120:G120"/>
    <mergeCell ref="J120:K120"/>
    <mergeCell ref="B112:D112"/>
    <mergeCell ref="E112:G112"/>
    <mergeCell ref="J112:K112"/>
    <mergeCell ref="B113:D113"/>
    <mergeCell ref="E113:G113"/>
    <mergeCell ref="J113:K113"/>
    <mergeCell ref="B123:D123"/>
    <mergeCell ref="E123:G123"/>
    <mergeCell ref="J123:K123"/>
    <mergeCell ref="B124:D124"/>
    <mergeCell ref="E124:G124"/>
    <mergeCell ref="J124:K124"/>
    <mergeCell ref="B121:D121"/>
    <mergeCell ref="E121:G121"/>
    <mergeCell ref="J121:K121"/>
    <mergeCell ref="B122:D122"/>
    <mergeCell ref="E122:G122"/>
    <mergeCell ref="J122:K122"/>
    <mergeCell ref="J128:K128"/>
    <mergeCell ref="B129:K129"/>
    <mergeCell ref="B132:D132"/>
    <mergeCell ref="E132:G132"/>
    <mergeCell ref="J132:K132"/>
    <mergeCell ref="B133:D133"/>
    <mergeCell ref="E133:G133"/>
    <mergeCell ref="J133:K133"/>
    <mergeCell ref="B125:D125"/>
    <mergeCell ref="E125:G125"/>
    <mergeCell ref="J125:K125"/>
    <mergeCell ref="B126:D126"/>
    <mergeCell ref="E126:G126"/>
    <mergeCell ref="J126:K126"/>
    <mergeCell ref="B136:D136"/>
    <mergeCell ref="E136:G136"/>
    <mergeCell ref="J136:K136"/>
    <mergeCell ref="B137:D137"/>
    <mergeCell ref="E137:G137"/>
    <mergeCell ref="J137:K137"/>
    <mergeCell ref="B134:D134"/>
    <mergeCell ref="E134:G134"/>
    <mergeCell ref="J134:K134"/>
    <mergeCell ref="B135:D135"/>
    <mergeCell ref="E135:G135"/>
    <mergeCell ref="J135:K135"/>
    <mergeCell ref="B149:D149"/>
    <mergeCell ref="E149:G149"/>
    <mergeCell ref="J149:K149"/>
    <mergeCell ref="B138:D138"/>
    <mergeCell ref="E138:G138"/>
    <mergeCell ref="J138:K138"/>
    <mergeCell ref="B139:D139"/>
    <mergeCell ref="E139:G139"/>
    <mergeCell ref="J139:K139"/>
    <mergeCell ref="B147:D147"/>
    <mergeCell ref="E147:G147"/>
    <mergeCell ref="J147:K147"/>
    <mergeCell ref="B148:D148"/>
    <mergeCell ref="E148:G148"/>
    <mergeCell ref="J148:K148"/>
    <mergeCell ref="J141:K141"/>
    <mergeCell ref="B142:K142"/>
    <mergeCell ref="B145:D145"/>
    <mergeCell ref="E145:G145"/>
    <mergeCell ref="J145:K145"/>
    <mergeCell ref="B146:D146"/>
    <mergeCell ref="E146:G146"/>
    <mergeCell ref="J146:K146"/>
    <mergeCell ref="B143:K143"/>
    <mergeCell ref="B150:D150"/>
    <mergeCell ref="E150:G150"/>
    <mergeCell ref="J150:K150"/>
    <mergeCell ref="B165:D165"/>
    <mergeCell ref="E165:G165"/>
    <mergeCell ref="J165:K165"/>
    <mergeCell ref="B162:D162"/>
    <mergeCell ref="E162:G162"/>
    <mergeCell ref="J162:K162"/>
    <mergeCell ref="B163:D163"/>
    <mergeCell ref="E163:G163"/>
    <mergeCell ref="J163:K163"/>
    <mergeCell ref="J153:K153"/>
    <mergeCell ref="E151:G151"/>
    <mergeCell ref="J151:K151"/>
    <mergeCell ref="B152:D152"/>
    <mergeCell ref="E152:G152"/>
    <mergeCell ref="J152:K152"/>
    <mergeCell ref="B78:K78"/>
    <mergeCell ref="B91:K91"/>
    <mergeCell ref="B104:K104"/>
    <mergeCell ref="B117:K117"/>
    <mergeCell ref="B130:K130"/>
    <mergeCell ref="B164:D164"/>
    <mergeCell ref="E164:G164"/>
    <mergeCell ref="J164:K164"/>
    <mergeCell ref="B160:D160"/>
    <mergeCell ref="E160:G160"/>
    <mergeCell ref="J160:K160"/>
    <mergeCell ref="B161:D161"/>
    <mergeCell ref="E161:G161"/>
    <mergeCell ref="J161:K161"/>
    <mergeCell ref="J154:K154"/>
    <mergeCell ref="B155:K155"/>
    <mergeCell ref="B158:D158"/>
    <mergeCell ref="E158:G158"/>
    <mergeCell ref="J158:K158"/>
    <mergeCell ref="B159:D159"/>
    <mergeCell ref="E159:G159"/>
    <mergeCell ref="J159:K159"/>
    <mergeCell ref="B156:K156"/>
    <mergeCell ref="B151:D151"/>
    <mergeCell ref="J166:K166"/>
    <mergeCell ref="J179:K179"/>
    <mergeCell ref="E4:F4"/>
    <mergeCell ref="G4:K4"/>
    <mergeCell ref="B2:K2"/>
    <mergeCell ref="J62:K62"/>
    <mergeCell ref="J88:K88"/>
    <mergeCell ref="J101:K101"/>
    <mergeCell ref="J114:K114"/>
    <mergeCell ref="J127:K127"/>
    <mergeCell ref="J140:K140"/>
    <mergeCell ref="B169:K169"/>
    <mergeCell ref="E32:G32"/>
    <mergeCell ref="E33:G33"/>
    <mergeCell ref="E34:G34"/>
    <mergeCell ref="E43:G43"/>
    <mergeCell ref="E44:G44"/>
    <mergeCell ref="E45:G45"/>
    <mergeCell ref="E46:G46"/>
    <mergeCell ref="E47:G47"/>
    <mergeCell ref="E56:G56"/>
    <mergeCell ref="J167:K167"/>
    <mergeCell ref="B26:K26"/>
    <mergeCell ref="B39:K39"/>
  </mergeCells>
  <phoneticPr fontId="9" type="noConversion"/>
  <conditionalFormatting sqref="C13">
    <cfRule type="cellIs" dxfId="68" priority="52" operator="lessThan">
      <formula>0</formula>
    </cfRule>
    <cfRule type="cellIs" dxfId="67" priority="53" operator="greaterThan">
      <formula>0</formula>
    </cfRule>
  </conditionalFormatting>
  <conditionalFormatting sqref="H28:K35">
    <cfRule type="cellIs" dxfId="66" priority="50" operator="equal">
      <formula>0</formula>
    </cfRule>
  </conditionalFormatting>
  <conditionalFormatting sqref="H41:K48">
    <cfRule type="cellIs" dxfId="65" priority="46" operator="equal">
      <formula>0</formula>
    </cfRule>
  </conditionalFormatting>
  <conditionalFormatting sqref="H54:K61">
    <cfRule type="cellIs" dxfId="64" priority="24" operator="equal">
      <formula>0</formula>
    </cfRule>
  </conditionalFormatting>
  <conditionalFormatting sqref="H67:K74">
    <cfRule type="cellIs" dxfId="63" priority="1" operator="equal">
      <formula>0</formula>
    </cfRule>
  </conditionalFormatting>
  <conditionalFormatting sqref="H80:K87">
    <cfRule type="cellIs" dxfId="62" priority="20" operator="equal">
      <formula>0</formula>
    </cfRule>
  </conditionalFormatting>
  <conditionalFormatting sqref="H93:K100">
    <cfRule type="cellIs" dxfId="61" priority="18" operator="equal">
      <formula>0</formula>
    </cfRule>
  </conditionalFormatting>
  <conditionalFormatting sqref="H106:K113">
    <cfRule type="cellIs" dxfId="60" priority="16" operator="equal">
      <formula>0</formula>
    </cfRule>
  </conditionalFormatting>
  <conditionalFormatting sqref="H119:K126">
    <cfRule type="cellIs" dxfId="59" priority="14" operator="equal">
      <formula>0</formula>
    </cfRule>
  </conditionalFormatting>
  <conditionalFormatting sqref="H132:K139">
    <cfRule type="cellIs" dxfId="58" priority="4" operator="equal">
      <formula>0</formula>
    </cfRule>
  </conditionalFormatting>
  <conditionalFormatting sqref="H145:K152">
    <cfRule type="cellIs" dxfId="57" priority="10" operator="equal">
      <formula>0</formula>
    </cfRule>
  </conditionalFormatting>
  <conditionalFormatting sqref="H158:K165">
    <cfRule type="cellIs" dxfId="56" priority="8" operator="equal">
      <formula>0</formula>
    </cfRule>
  </conditionalFormatting>
  <conditionalFormatting sqref="H171:K178">
    <cfRule type="cellIs" dxfId="55" priority="2" operator="equal">
      <formula>0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BE9F-2247-4E4C-8579-DEC2017618CC}">
  <dimension ref="A1:N181"/>
  <sheetViews>
    <sheetView showGridLines="0" zoomScale="85" zoomScaleNormal="85" workbookViewId="0">
      <selection activeCell="I146" sqref="I146"/>
    </sheetView>
  </sheetViews>
  <sheetFormatPr defaultColWidth="8.81640625" defaultRowHeight="14.5" x14ac:dyDescent="0.35"/>
  <cols>
    <col min="1" max="1" width="3.36328125" customWidth="1"/>
    <col min="2" max="4" width="12.1796875" customWidth="1"/>
    <col min="5" max="6" width="12.90625" customWidth="1"/>
    <col min="7" max="10" width="12" customWidth="1"/>
    <col min="11" max="11" width="2.81640625" customWidth="1"/>
  </cols>
  <sheetData>
    <row r="1" spans="1:11" ht="6.75" customHeight="1" x14ac:dyDescent="0.35"/>
    <row r="2" spans="1:11" ht="45" customHeight="1" x14ac:dyDescent="0.35">
      <c r="A2" s="9"/>
      <c r="B2" s="59" t="s">
        <v>71</v>
      </c>
      <c r="C2" s="59"/>
      <c r="D2" s="59"/>
      <c r="E2" s="59"/>
      <c r="F2" s="59"/>
      <c r="G2" s="59"/>
      <c r="H2" s="59"/>
      <c r="I2" s="59"/>
      <c r="J2" s="59"/>
      <c r="K2" s="59"/>
    </row>
    <row r="3" spans="1:11" ht="3.75" customHeight="1" x14ac:dyDescent="0.35">
      <c r="A3" s="9"/>
      <c r="B3" s="7"/>
      <c r="C3" s="7"/>
      <c r="D3" s="7"/>
      <c r="E3" s="7"/>
      <c r="F3" s="7"/>
      <c r="G3" s="7"/>
      <c r="J3" s="7"/>
      <c r="K3" s="18"/>
    </row>
    <row r="4" spans="1:11" x14ac:dyDescent="0.35">
      <c r="A4" s="9"/>
      <c r="B4" s="57" t="s">
        <v>14</v>
      </c>
      <c r="C4" s="57"/>
      <c r="D4" s="57"/>
      <c r="E4" s="57" t="s">
        <v>50</v>
      </c>
      <c r="F4" s="57"/>
      <c r="G4" s="57" t="s">
        <v>51</v>
      </c>
      <c r="H4" s="57"/>
      <c r="I4" s="57"/>
      <c r="J4" s="57"/>
      <c r="K4" s="57"/>
    </row>
    <row r="5" spans="1:11" x14ac:dyDescent="0.35">
      <c r="A5" s="9"/>
      <c r="B5" s="11"/>
      <c r="C5" s="11"/>
      <c r="D5" s="11"/>
      <c r="E5" s="19"/>
      <c r="F5" s="19"/>
      <c r="G5" s="50"/>
      <c r="H5" s="20"/>
      <c r="I5" s="19"/>
      <c r="J5" s="19"/>
      <c r="K5" s="8"/>
    </row>
    <row r="6" spans="1:11" x14ac:dyDescent="0.35">
      <c r="A6" s="9"/>
      <c r="B6" s="11"/>
      <c r="C6" s="15" t="s">
        <v>13</v>
      </c>
      <c r="D6" s="11"/>
      <c r="E6" s="19"/>
      <c r="F6" s="19"/>
      <c r="G6" s="19"/>
      <c r="H6" s="19"/>
      <c r="I6" s="19"/>
      <c r="J6" s="19"/>
      <c r="K6" s="8"/>
    </row>
    <row r="7" spans="1:11" ht="15.5" x14ac:dyDescent="0.35">
      <c r="A7" s="9"/>
      <c r="B7" s="11"/>
      <c r="C7" s="12">
        <v>25000</v>
      </c>
      <c r="D7" s="11"/>
      <c r="E7" s="26" t="s">
        <v>32</v>
      </c>
      <c r="F7" s="30">
        <f>J36</f>
        <v>8158.0066666666662</v>
      </c>
      <c r="G7" s="49">
        <f t="shared" ref="G7:G18" si="0">F7/$C$10</f>
        <v>0.32728934860860687</v>
      </c>
      <c r="H7" s="21"/>
      <c r="I7" s="21"/>
      <c r="J7" s="21"/>
      <c r="K7" s="17"/>
    </row>
    <row r="8" spans="1:11" x14ac:dyDescent="0.35">
      <c r="A8" s="9"/>
      <c r="B8" s="11"/>
      <c r="C8" s="11"/>
      <c r="D8" s="11"/>
      <c r="E8" s="29" t="s">
        <v>33</v>
      </c>
      <c r="F8" s="31">
        <f>J49</f>
        <v>4240.6000000000004</v>
      </c>
      <c r="G8" s="49">
        <f t="shared" si="0"/>
        <v>0.17012773688707353</v>
      </c>
      <c r="H8" s="21"/>
      <c r="I8" s="21"/>
      <c r="J8" s="21"/>
      <c r="K8" s="17"/>
    </row>
    <row r="9" spans="1:11" x14ac:dyDescent="0.35">
      <c r="A9" s="9"/>
      <c r="B9" s="11"/>
      <c r="C9" s="13" t="s">
        <v>12</v>
      </c>
      <c r="D9" s="11"/>
      <c r="E9" s="29" t="s">
        <v>34</v>
      </c>
      <c r="F9" s="31">
        <f>J62</f>
        <v>0</v>
      </c>
      <c r="G9" s="49">
        <f t="shared" si="0"/>
        <v>0</v>
      </c>
      <c r="H9" s="19"/>
      <c r="I9" s="19"/>
      <c r="J9" s="19"/>
      <c r="K9" s="8"/>
    </row>
    <row r="10" spans="1:11" ht="15.5" x14ac:dyDescent="0.35">
      <c r="A10" s="9"/>
      <c r="B10" s="11"/>
      <c r="C10" s="12">
        <f>J181</f>
        <v>24925.976666666666</v>
      </c>
      <c r="D10" s="11"/>
      <c r="E10" s="26" t="s">
        <v>35</v>
      </c>
      <c r="F10" s="31">
        <f>J75</f>
        <v>0</v>
      </c>
      <c r="G10" s="49">
        <f t="shared" si="0"/>
        <v>0</v>
      </c>
      <c r="H10" s="19"/>
      <c r="I10" s="19"/>
      <c r="J10" s="19"/>
      <c r="K10" s="8"/>
    </row>
    <row r="11" spans="1:11" x14ac:dyDescent="0.35">
      <c r="A11" s="9"/>
      <c r="B11" s="11"/>
      <c r="C11" s="11"/>
      <c r="D11" s="11"/>
      <c r="E11" s="28" t="s">
        <v>36</v>
      </c>
      <c r="F11" s="30">
        <f>J88</f>
        <v>0</v>
      </c>
      <c r="G11" s="49">
        <f t="shared" si="0"/>
        <v>0</v>
      </c>
      <c r="H11" s="19"/>
      <c r="I11" s="19"/>
      <c r="J11" s="19"/>
      <c r="K11" s="8"/>
    </row>
    <row r="12" spans="1:11" x14ac:dyDescent="0.35">
      <c r="A12" s="9"/>
      <c r="B12" s="11"/>
      <c r="C12" s="15" t="s">
        <v>11</v>
      </c>
      <c r="D12" s="11"/>
      <c r="E12" s="29" t="s">
        <v>37</v>
      </c>
      <c r="F12" s="31">
        <f>J101</f>
        <v>0</v>
      </c>
      <c r="G12" s="49">
        <f t="shared" si="0"/>
        <v>0</v>
      </c>
      <c r="H12" s="19"/>
      <c r="I12" s="19"/>
      <c r="J12" s="19"/>
      <c r="K12" s="8"/>
    </row>
    <row r="13" spans="1:11" ht="15.5" x14ac:dyDescent="0.35">
      <c r="A13" s="9"/>
      <c r="B13" s="11"/>
      <c r="C13" s="14">
        <f>C7-C10</f>
        <v>74.023333333334449</v>
      </c>
      <c r="D13" s="11"/>
      <c r="E13" s="26" t="s">
        <v>38</v>
      </c>
      <c r="F13" s="31">
        <f>J114</f>
        <v>0</v>
      </c>
      <c r="G13" s="49">
        <f t="shared" si="0"/>
        <v>0</v>
      </c>
      <c r="H13" s="19"/>
      <c r="I13" s="19"/>
      <c r="J13" s="19"/>
      <c r="K13" s="8"/>
    </row>
    <row r="14" spans="1:11" x14ac:dyDescent="0.35">
      <c r="A14" s="9"/>
      <c r="B14" s="11"/>
      <c r="C14" s="11"/>
      <c r="D14" s="11"/>
      <c r="E14" s="28" t="s">
        <v>39</v>
      </c>
      <c r="F14" s="30">
        <f>J127</f>
        <v>8163.37</v>
      </c>
      <c r="G14" s="49">
        <f t="shared" si="0"/>
        <v>0.32750451904726435</v>
      </c>
      <c r="H14" s="19"/>
      <c r="I14" s="19"/>
      <c r="J14" s="19"/>
      <c r="K14" s="8"/>
    </row>
    <row r="15" spans="1:11" x14ac:dyDescent="0.35">
      <c r="A15" s="9"/>
      <c r="B15" s="11"/>
      <c r="C15" s="13" t="s">
        <v>63</v>
      </c>
      <c r="D15" s="11"/>
      <c r="E15" s="29" t="s">
        <v>40</v>
      </c>
      <c r="F15" s="31">
        <f>J140</f>
        <v>0</v>
      </c>
      <c r="G15" s="49">
        <f t="shared" si="0"/>
        <v>0</v>
      </c>
      <c r="H15" s="19"/>
      <c r="I15" s="19"/>
      <c r="J15" s="19"/>
      <c r="K15" s="8"/>
    </row>
    <row r="16" spans="1:11" ht="15.5" x14ac:dyDescent="0.35">
      <c r="A16" s="9"/>
      <c r="B16" s="11"/>
      <c r="C16" s="33">
        <f>I27+I40+I53+I66+I79+I92+I105+I118+I131+I144+I157+I170</f>
        <v>24</v>
      </c>
      <c r="D16" s="11"/>
      <c r="E16" s="29" t="s">
        <v>41</v>
      </c>
      <c r="F16" s="31">
        <f>J153</f>
        <v>900</v>
      </c>
      <c r="G16" s="49">
        <f t="shared" si="0"/>
        <v>3.610691015383817E-2</v>
      </c>
      <c r="H16" s="19"/>
      <c r="I16" s="19"/>
      <c r="J16" s="19"/>
      <c r="K16" s="8"/>
    </row>
    <row r="17" spans="1:11" x14ac:dyDescent="0.35">
      <c r="A17" s="9"/>
      <c r="B17" s="11"/>
      <c r="C17" s="11"/>
      <c r="D17" s="11"/>
      <c r="E17" s="26" t="s">
        <v>42</v>
      </c>
      <c r="F17" s="31">
        <f>J166</f>
        <v>0</v>
      </c>
      <c r="G17" s="49">
        <f t="shared" si="0"/>
        <v>0</v>
      </c>
      <c r="H17" s="8"/>
      <c r="I17" s="8"/>
      <c r="J17" s="8"/>
      <c r="K17" s="8"/>
    </row>
    <row r="18" spans="1:11" x14ac:dyDescent="0.35">
      <c r="A18" s="9"/>
      <c r="B18" s="11"/>
      <c r="C18" s="13" t="s">
        <v>60</v>
      </c>
      <c r="D18" s="11"/>
      <c r="E18" s="28" t="s">
        <v>43</v>
      </c>
      <c r="F18" s="32">
        <f>J179</f>
        <v>3464</v>
      </c>
      <c r="G18" s="49">
        <f t="shared" si="0"/>
        <v>0.13897148530321715</v>
      </c>
      <c r="H18" s="8"/>
      <c r="I18" s="8"/>
      <c r="J18" s="8"/>
      <c r="K18" s="8"/>
    </row>
    <row r="19" spans="1:11" ht="15.5" x14ac:dyDescent="0.35">
      <c r="A19" s="9"/>
      <c r="B19" s="11"/>
      <c r="C19" s="12">
        <f>AVERAGE(F7:F18)</f>
        <v>2077.1647222222223</v>
      </c>
      <c r="D19" s="11"/>
      <c r="E19" s="8"/>
      <c r="F19" s="8"/>
      <c r="G19" s="51"/>
      <c r="H19" s="8"/>
      <c r="I19" s="8"/>
      <c r="J19" s="8"/>
      <c r="K19" s="8"/>
    </row>
    <row r="20" spans="1:11" x14ac:dyDescent="0.35">
      <c r="A20" s="9"/>
      <c r="B20" s="11"/>
      <c r="C20" s="11"/>
      <c r="D20" s="11"/>
      <c r="E20" s="8"/>
      <c r="F20" s="8"/>
      <c r="G20" s="8"/>
      <c r="H20" s="8"/>
      <c r="I20" s="8"/>
      <c r="J20" s="8"/>
      <c r="K20" s="8"/>
    </row>
    <row r="21" spans="1:11" ht="10.5" customHeight="1" x14ac:dyDescent="0.3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8" customHeight="1" x14ac:dyDescent="0.35">
      <c r="A22" s="9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x14ac:dyDescent="0.35">
      <c r="A23" s="4"/>
      <c r="B23" s="71" t="s">
        <v>10</v>
      </c>
      <c r="C23" s="71"/>
      <c r="D23" s="71"/>
      <c r="E23" s="72" t="s">
        <v>9</v>
      </c>
      <c r="F23" s="72"/>
      <c r="G23" s="72"/>
      <c r="H23" s="42" t="s">
        <v>8</v>
      </c>
      <c r="I23" s="42" t="s">
        <v>7</v>
      </c>
      <c r="J23" s="42" t="s">
        <v>6</v>
      </c>
      <c r="K23" s="8"/>
    </row>
    <row r="24" spans="1:11" ht="11.25" customHeight="1" x14ac:dyDescent="0.35">
      <c r="A24" s="4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5">
      <c r="A25" s="4"/>
      <c r="B25" s="65" t="s">
        <v>0</v>
      </c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35">
      <c r="A26" s="4"/>
      <c r="B26" s="60" t="s">
        <v>72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s="37" customFormat="1" ht="13" x14ac:dyDescent="0.3">
      <c r="A27" s="35"/>
      <c r="B27" s="39" t="s">
        <v>46</v>
      </c>
      <c r="C27" s="38">
        <v>45310</v>
      </c>
      <c r="D27" s="40" t="s">
        <v>47</v>
      </c>
      <c r="E27" s="38">
        <v>45328</v>
      </c>
      <c r="F27" s="39" t="s">
        <v>15</v>
      </c>
      <c r="G27" s="36">
        <f>E27-C27+1</f>
        <v>19</v>
      </c>
      <c r="H27" s="39" t="s">
        <v>64</v>
      </c>
      <c r="I27" s="41">
        <v>12</v>
      </c>
      <c r="J27" s="40" t="s">
        <v>65</v>
      </c>
      <c r="K27" s="36">
        <v>1</v>
      </c>
    </row>
    <row r="28" spans="1:11" x14ac:dyDescent="0.35">
      <c r="A28" s="4"/>
      <c r="B28" s="66" t="s">
        <v>20</v>
      </c>
      <c r="C28" s="66"/>
      <c r="D28" s="66"/>
      <c r="E28" s="67" t="s">
        <v>73</v>
      </c>
      <c r="F28" s="67"/>
      <c r="G28" s="67"/>
      <c r="H28" s="43">
        <v>1</v>
      </c>
      <c r="I28" s="44">
        <v>2800</v>
      </c>
      <c r="J28" s="68">
        <f>H28*I28</f>
        <v>2800</v>
      </c>
      <c r="K28" s="68"/>
    </row>
    <row r="29" spans="1:11" x14ac:dyDescent="0.35">
      <c r="A29" s="4"/>
      <c r="B29" s="63" t="s">
        <v>5</v>
      </c>
      <c r="C29" s="63"/>
      <c r="D29" s="63"/>
      <c r="E29" s="61" t="s">
        <v>94</v>
      </c>
      <c r="F29" s="61"/>
      <c r="G29" s="61"/>
      <c r="H29" s="45">
        <v>1</v>
      </c>
      <c r="I29" s="46">
        <v>4678.0066666666662</v>
      </c>
      <c r="J29" s="64">
        <f>H29*I29</f>
        <v>4678.0066666666662</v>
      </c>
      <c r="K29" s="64"/>
    </row>
    <row r="30" spans="1:11" x14ac:dyDescent="0.35">
      <c r="A30" s="4"/>
      <c r="B30" s="63" t="s">
        <v>21</v>
      </c>
      <c r="C30" s="63"/>
      <c r="D30" s="63"/>
      <c r="E30" s="61" t="s">
        <v>100</v>
      </c>
      <c r="F30" s="61"/>
      <c r="G30" s="61"/>
      <c r="H30" s="45">
        <v>2</v>
      </c>
      <c r="I30" s="47">
        <v>50</v>
      </c>
      <c r="J30" s="64">
        <f>H30*I30</f>
        <v>100</v>
      </c>
      <c r="K30" s="64"/>
    </row>
    <row r="31" spans="1:11" x14ac:dyDescent="0.35">
      <c r="A31" s="4"/>
      <c r="B31" s="63" t="s">
        <v>4</v>
      </c>
      <c r="C31" s="63"/>
      <c r="D31" s="63"/>
      <c r="E31" s="61"/>
      <c r="F31" s="61"/>
      <c r="G31" s="61"/>
      <c r="H31" s="45">
        <v>0</v>
      </c>
      <c r="I31" s="47">
        <v>0</v>
      </c>
      <c r="J31" s="64">
        <f>H31*I31</f>
        <v>0</v>
      </c>
      <c r="K31" s="64"/>
    </row>
    <row r="32" spans="1:11" x14ac:dyDescent="0.35">
      <c r="A32" s="4"/>
      <c r="B32" s="63" t="s">
        <v>3</v>
      </c>
      <c r="C32" s="63"/>
      <c r="D32" s="63"/>
      <c r="E32" s="61" t="s">
        <v>99</v>
      </c>
      <c r="F32" s="61"/>
      <c r="G32" s="61"/>
      <c r="H32" s="45">
        <v>1</v>
      </c>
      <c r="I32" s="47">
        <v>200</v>
      </c>
      <c r="J32" s="64">
        <f t="shared" ref="J32:J34" si="1">H32*I32</f>
        <v>200</v>
      </c>
      <c r="K32" s="64"/>
    </row>
    <row r="33" spans="1:11" x14ac:dyDescent="0.35">
      <c r="A33" s="4"/>
      <c r="B33" s="63" t="s">
        <v>2</v>
      </c>
      <c r="C33" s="63"/>
      <c r="D33" s="63"/>
      <c r="E33" s="61"/>
      <c r="F33" s="61"/>
      <c r="G33" s="61"/>
      <c r="H33" s="45">
        <v>0</v>
      </c>
      <c r="I33" s="47">
        <v>0</v>
      </c>
      <c r="J33" s="64">
        <f t="shared" si="1"/>
        <v>0</v>
      </c>
      <c r="K33" s="64"/>
    </row>
    <row r="34" spans="1:11" x14ac:dyDescent="0.35">
      <c r="A34" s="4"/>
      <c r="B34" s="63" t="s">
        <v>22</v>
      </c>
      <c r="C34" s="63"/>
      <c r="D34" s="63"/>
      <c r="E34" s="61"/>
      <c r="F34" s="61"/>
      <c r="G34" s="61"/>
      <c r="H34" s="45">
        <v>0</v>
      </c>
      <c r="I34" s="47">
        <v>0</v>
      </c>
      <c r="J34" s="64">
        <f t="shared" si="1"/>
        <v>0</v>
      </c>
      <c r="K34" s="64"/>
    </row>
    <row r="35" spans="1:11" x14ac:dyDescent="0.35">
      <c r="A35" s="4"/>
      <c r="B35" s="63" t="s">
        <v>23</v>
      </c>
      <c r="C35" s="63"/>
      <c r="D35" s="63"/>
      <c r="E35" s="61"/>
      <c r="F35" s="61"/>
      <c r="G35" s="61"/>
      <c r="H35" s="45">
        <f>G27</f>
        <v>19</v>
      </c>
      <c r="I35" s="47">
        <v>20</v>
      </c>
      <c r="J35" s="64">
        <f>H35*I35</f>
        <v>380</v>
      </c>
      <c r="K35" s="64"/>
    </row>
    <row r="36" spans="1:11" x14ac:dyDescent="0.35">
      <c r="A36" s="4"/>
      <c r="B36" s="34"/>
      <c r="C36" s="22" t="s">
        <v>62</v>
      </c>
      <c r="D36" s="24">
        <f>J36/K27</f>
        <v>8158.0066666666662</v>
      </c>
      <c r="E36" s="34"/>
      <c r="F36" s="22" t="s">
        <v>61</v>
      </c>
      <c r="G36" s="25">
        <f>J36/G27</f>
        <v>429.36877192982456</v>
      </c>
      <c r="H36" s="34"/>
      <c r="I36" s="23" t="s">
        <v>48</v>
      </c>
      <c r="J36" s="58">
        <f>SUM(J28:K35)</f>
        <v>8158.0066666666662</v>
      </c>
      <c r="K36" s="58"/>
    </row>
    <row r="37" spans="1:11" x14ac:dyDescent="0.35">
      <c r="A37" s="4"/>
      <c r="B37" s="7"/>
      <c r="D37" s="7"/>
      <c r="E37" s="7"/>
      <c r="F37" s="7"/>
      <c r="G37" s="7"/>
      <c r="H37" s="6"/>
      <c r="I37" s="5"/>
    </row>
    <row r="38" spans="1:11" ht="14" customHeight="1" x14ac:dyDescent="0.35">
      <c r="A38" s="4"/>
      <c r="B38" s="65" t="s">
        <v>16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35">
      <c r="A39" s="4"/>
      <c r="B39" s="60" t="s">
        <v>111</v>
      </c>
      <c r="C39" s="60"/>
      <c r="D39" s="60"/>
      <c r="E39" s="60"/>
      <c r="F39" s="60"/>
      <c r="G39" s="60"/>
      <c r="H39" s="60"/>
      <c r="I39" s="60"/>
      <c r="J39" s="60"/>
      <c r="K39" s="60"/>
    </row>
    <row r="40" spans="1:11" s="37" customFormat="1" ht="13" x14ac:dyDescent="0.3">
      <c r="A40" s="35"/>
      <c r="B40" s="39" t="s">
        <v>46</v>
      </c>
      <c r="C40" s="38">
        <v>45346</v>
      </c>
      <c r="D40" s="40" t="s">
        <v>47</v>
      </c>
      <c r="E40" s="38">
        <v>45348</v>
      </c>
      <c r="F40" s="39" t="s">
        <v>15</v>
      </c>
      <c r="G40" s="36">
        <f>E40-C40+1</f>
        <v>3</v>
      </c>
      <c r="H40" s="39" t="s">
        <v>64</v>
      </c>
      <c r="I40" s="41">
        <v>0</v>
      </c>
      <c r="J40" s="40" t="s">
        <v>65</v>
      </c>
      <c r="K40" s="36">
        <v>1</v>
      </c>
    </row>
    <row r="41" spans="1:11" x14ac:dyDescent="0.35">
      <c r="A41" s="4"/>
      <c r="B41" s="66" t="s">
        <v>20</v>
      </c>
      <c r="C41" s="66"/>
      <c r="D41" s="66"/>
      <c r="E41" s="67" t="s">
        <v>73</v>
      </c>
      <c r="F41" s="67"/>
      <c r="G41" s="67"/>
      <c r="H41" s="43">
        <v>1</v>
      </c>
      <c r="I41" s="44">
        <f>1101.68+1537.02</f>
        <v>2638.7</v>
      </c>
      <c r="J41" s="68">
        <f>H41*I41</f>
        <v>2638.7</v>
      </c>
      <c r="K41" s="68"/>
    </row>
    <row r="42" spans="1:11" x14ac:dyDescent="0.35">
      <c r="A42" s="4"/>
      <c r="B42" s="63" t="s">
        <v>5</v>
      </c>
      <c r="C42" s="63"/>
      <c r="D42" s="63"/>
      <c r="E42" s="61" t="s">
        <v>95</v>
      </c>
      <c r="F42" s="61"/>
      <c r="G42" s="61"/>
      <c r="H42" s="45">
        <v>1</v>
      </c>
      <c r="I42" s="46">
        <v>1226.9000000000001</v>
      </c>
      <c r="J42" s="64">
        <f>H42*I42</f>
        <v>1226.9000000000001</v>
      </c>
      <c r="K42" s="64"/>
    </row>
    <row r="43" spans="1:11" x14ac:dyDescent="0.35">
      <c r="A43" s="4"/>
      <c r="B43" s="63" t="s">
        <v>21</v>
      </c>
      <c r="C43" s="63"/>
      <c r="D43" s="63"/>
      <c r="E43" s="61"/>
      <c r="F43" s="61"/>
      <c r="G43" s="61"/>
      <c r="H43" s="45">
        <v>6</v>
      </c>
      <c r="I43" s="47">
        <v>50</v>
      </c>
      <c r="J43" s="64">
        <f t="shared" ref="J43:J47" si="2">H43*I43</f>
        <v>300</v>
      </c>
      <c r="K43" s="64"/>
    </row>
    <row r="44" spans="1:11" x14ac:dyDescent="0.35">
      <c r="A44" s="4"/>
      <c r="B44" s="63" t="s">
        <v>4</v>
      </c>
      <c r="C44" s="63"/>
      <c r="D44" s="63"/>
      <c r="E44" s="61"/>
      <c r="F44" s="61"/>
      <c r="G44" s="61"/>
      <c r="H44" s="45">
        <v>0</v>
      </c>
      <c r="I44" s="47">
        <v>250</v>
      </c>
      <c r="J44" s="64">
        <f t="shared" si="2"/>
        <v>0</v>
      </c>
      <c r="K44" s="64"/>
    </row>
    <row r="45" spans="1:11" x14ac:dyDescent="0.35">
      <c r="A45" s="4"/>
      <c r="B45" s="63" t="s">
        <v>3</v>
      </c>
      <c r="C45" s="63"/>
      <c r="D45" s="63"/>
      <c r="E45" s="61"/>
      <c r="F45" s="61"/>
      <c r="G45" s="61"/>
      <c r="H45" s="45">
        <v>0</v>
      </c>
      <c r="I45" s="47">
        <v>25</v>
      </c>
      <c r="J45" s="64">
        <f t="shared" si="2"/>
        <v>0</v>
      </c>
      <c r="K45" s="64"/>
    </row>
    <row r="46" spans="1:11" x14ac:dyDescent="0.35">
      <c r="A46" s="4"/>
      <c r="B46" s="63" t="s">
        <v>2</v>
      </c>
      <c r="C46" s="63"/>
      <c r="D46" s="63"/>
      <c r="E46" s="61"/>
      <c r="F46" s="61"/>
      <c r="G46" s="61"/>
      <c r="H46" s="45">
        <v>0</v>
      </c>
      <c r="I46" s="47">
        <v>0</v>
      </c>
      <c r="J46" s="64">
        <f t="shared" si="2"/>
        <v>0</v>
      </c>
      <c r="K46" s="64"/>
    </row>
    <row r="47" spans="1:11" x14ac:dyDescent="0.35">
      <c r="A47" s="4"/>
      <c r="B47" s="63" t="s">
        <v>22</v>
      </c>
      <c r="C47" s="63"/>
      <c r="D47" s="63"/>
      <c r="E47" s="61"/>
      <c r="F47" s="61"/>
      <c r="G47" s="61"/>
      <c r="H47" s="45">
        <v>0</v>
      </c>
      <c r="I47" s="47">
        <v>0</v>
      </c>
      <c r="J47" s="64">
        <f t="shared" si="2"/>
        <v>0</v>
      </c>
      <c r="K47" s="64"/>
    </row>
    <row r="48" spans="1:11" x14ac:dyDescent="0.35">
      <c r="A48" s="4"/>
      <c r="B48" s="63" t="s">
        <v>23</v>
      </c>
      <c r="C48" s="63"/>
      <c r="D48" s="63"/>
      <c r="E48" s="61"/>
      <c r="F48" s="61"/>
      <c r="G48" s="61"/>
      <c r="H48" s="45">
        <f>G40</f>
        <v>3</v>
      </c>
      <c r="I48" s="47">
        <v>25</v>
      </c>
      <c r="J48" s="64">
        <f>H48*I48</f>
        <v>75</v>
      </c>
      <c r="K48" s="64"/>
    </row>
    <row r="49" spans="1:11" x14ac:dyDescent="0.35">
      <c r="A49" s="4"/>
      <c r="B49" s="34"/>
      <c r="C49" s="22" t="s">
        <v>62</v>
      </c>
      <c r="D49" s="24">
        <f>J49/K40</f>
        <v>4240.6000000000004</v>
      </c>
      <c r="E49" s="34"/>
      <c r="F49" s="22" t="s">
        <v>61</v>
      </c>
      <c r="G49" s="25">
        <f>J49/G40</f>
        <v>1413.5333333333335</v>
      </c>
      <c r="H49" s="34"/>
      <c r="I49" s="23" t="s">
        <v>48</v>
      </c>
      <c r="J49" s="58">
        <f>SUM(J41:K48)</f>
        <v>4240.6000000000004</v>
      </c>
      <c r="K49" s="58"/>
    </row>
    <row r="50" spans="1:11" x14ac:dyDescent="0.35">
      <c r="A50" s="4"/>
      <c r="B50" s="7"/>
      <c r="D50" s="7"/>
      <c r="E50" s="7"/>
      <c r="F50" s="7"/>
      <c r="G50" s="7"/>
      <c r="H50" s="6"/>
      <c r="I50" s="5"/>
      <c r="J50" s="69"/>
      <c r="K50" s="69"/>
    </row>
    <row r="51" spans="1:11" x14ac:dyDescent="0.35">
      <c r="A51" s="4"/>
      <c r="B51" s="65" t="s">
        <v>17</v>
      </c>
      <c r="C51" s="65"/>
      <c r="D51" s="65"/>
      <c r="E51" s="65"/>
      <c r="F51" s="65"/>
      <c r="G51" s="65"/>
      <c r="H51" s="65"/>
      <c r="I51" s="65"/>
      <c r="J51" s="65"/>
      <c r="K51" s="65"/>
    </row>
    <row r="52" spans="1:11" x14ac:dyDescent="0.35">
      <c r="A52" s="4"/>
      <c r="B52" s="60"/>
      <c r="C52" s="60"/>
      <c r="D52" s="60"/>
      <c r="E52" s="60"/>
      <c r="F52" s="60"/>
      <c r="G52" s="60"/>
      <c r="H52" s="60"/>
      <c r="I52" s="60"/>
      <c r="J52" s="60"/>
      <c r="K52" s="60"/>
    </row>
    <row r="53" spans="1:11" s="37" customFormat="1" ht="13" x14ac:dyDescent="0.3">
      <c r="A53" s="35"/>
      <c r="B53" s="39" t="s">
        <v>46</v>
      </c>
      <c r="C53" s="38">
        <v>45352</v>
      </c>
      <c r="D53" s="40" t="s">
        <v>47</v>
      </c>
      <c r="E53" s="38">
        <v>45352</v>
      </c>
      <c r="F53" s="39" t="s">
        <v>15</v>
      </c>
      <c r="G53" s="36">
        <f>E53-C53+1</f>
        <v>1</v>
      </c>
      <c r="H53" s="39" t="s">
        <v>64</v>
      </c>
      <c r="I53" s="41">
        <v>0</v>
      </c>
      <c r="J53" s="40" t="s">
        <v>65</v>
      </c>
      <c r="K53" s="36">
        <v>1</v>
      </c>
    </row>
    <row r="54" spans="1:11" x14ac:dyDescent="0.35">
      <c r="A54" s="4"/>
      <c r="B54" s="66" t="s">
        <v>20</v>
      </c>
      <c r="C54" s="66"/>
      <c r="D54" s="66"/>
      <c r="E54" s="67"/>
      <c r="F54" s="67"/>
      <c r="G54" s="67"/>
      <c r="H54" s="43">
        <v>0</v>
      </c>
      <c r="I54" s="44">
        <v>100</v>
      </c>
      <c r="J54" s="68">
        <f>H54*I54</f>
        <v>0</v>
      </c>
      <c r="K54" s="68"/>
    </row>
    <row r="55" spans="1:11" x14ac:dyDescent="0.35">
      <c r="A55" s="4"/>
      <c r="B55" s="63" t="s">
        <v>5</v>
      </c>
      <c r="C55" s="63"/>
      <c r="D55" s="63"/>
      <c r="E55" s="61"/>
      <c r="F55" s="61"/>
      <c r="G55" s="61"/>
      <c r="H55" s="45">
        <v>0</v>
      </c>
      <c r="I55" s="46">
        <v>200</v>
      </c>
      <c r="J55" s="64">
        <f>H55*I55</f>
        <v>0</v>
      </c>
      <c r="K55" s="64"/>
    </row>
    <row r="56" spans="1:11" x14ac:dyDescent="0.35">
      <c r="A56" s="4"/>
      <c r="B56" s="63" t="s">
        <v>21</v>
      </c>
      <c r="C56" s="63"/>
      <c r="D56" s="63"/>
      <c r="E56" s="61"/>
      <c r="F56" s="61"/>
      <c r="G56" s="61"/>
      <c r="H56" s="45">
        <v>0</v>
      </c>
      <c r="I56" s="47">
        <v>50</v>
      </c>
      <c r="J56" s="64">
        <f t="shared" ref="J56:J60" si="3">H56*I56</f>
        <v>0</v>
      </c>
      <c r="K56" s="64"/>
    </row>
    <row r="57" spans="1:11" x14ac:dyDescent="0.35">
      <c r="A57" s="4"/>
      <c r="B57" s="63" t="s">
        <v>4</v>
      </c>
      <c r="C57" s="63"/>
      <c r="D57" s="63"/>
      <c r="E57" s="61"/>
      <c r="F57" s="61"/>
      <c r="G57" s="61"/>
      <c r="H57" s="45">
        <v>0</v>
      </c>
      <c r="I57" s="47">
        <v>600</v>
      </c>
      <c r="J57" s="64">
        <f t="shared" si="3"/>
        <v>0</v>
      </c>
      <c r="K57" s="64"/>
    </row>
    <row r="58" spans="1:11" x14ac:dyDescent="0.35">
      <c r="A58" s="4"/>
      <c r="B58" s="63" t="s">
        <v>3</v>
      </c>
      <c r="C58" s="63"/>
      <c r="D58" s="63"/>
      <c r="E58" s="61"/>
      <c r="F58" s="61"/>
      <c r="G58" s="61"/>
      <c r="H58" s="45">
        <v>0</v>
      </c>
      <c r="I58" s="47">
        <v>32</v>
      </c>
      <c r="J58" s="64">
        <f t="shared" si="3"/>
        <v>0</v>
      </c>
      <c r="K58" s="64"/>
    </row>
    <row r="59" spans="1:11" x14ac:dyDescent="0.35">
      <c r="A59" s="4"/>
      <c r="B59" s="63" t="s">
        <v>2</v>
      </c>
      <c r="C59" s="63"/>
      <c r="D59" s="63"/>
      <c r="E59" s="61"/>
      <c r="F59" s="61"/>
      <c r="G59" s="61"/>
      <c r="H59" s="45">
        <v>0</v>
      </c>
      <c r="I59" s="47">
        <v>30</v>
      </c>
      <c r="J59" s="64">
        <f t="shared" si="3"/>
        <v>0</v>
      </c>
      <c r="K59" s="64"/>
    </row>
    <row r="60" spans="1:11" x14ac:dyDescent="0.35">
      <c r="A60" s="4"/>
      <c r="B60" s="63" t="s">
        <v>22</v>
      </c>
      <c r="C60" s="63"/>
      <c r="D60" s="63"/>
      <c r="E60" s="61"/>
      <c r="F60" s="61"/>
      <c r="G60" s="61"/>
      <c r="H60" s="45">
        <v>0</v>
      </c>
      <c r="I60" s="47">
        <v>0</v>
      </c>
      <c r="J60" s="64">
        <f t="shared" si="3"/>
        <v>0</v>
      </c>
      <c r="K60" s="64"/>
    </row>
    <row r="61" spans="1:11" x14ac:dyDescent="0.35">
      <c r="A61" s="4"/>
      <c r="B61" s="63" t="s">
        <v>23</v>
      </c>
      <c r="C61" s="63"/>
      <c r="D61" s="63"/>
      <c r="E61" s="61"/>
      <c r="F61" s="61"/>
      <c r="G61" s="61"/>
      <c r="H61" s="45">
        <v>0</v>
      </c>
      <c r="I61" s="47">
        <v>25</v>
      </c>
      <c r="J61" s="64">
        <f>H61*I61</f>
        <v>0</v>
      </c>
      <c r="K61" s="64"/>
    </row>
    <row r="62" spans="1:11" x14ac:dyDescent="0.35">
      <c r="A62" s="4"/>
      <c r="B62" s="34"/>
      <c r="C62" s="22" t="s">
        <v>62</v>
      </c>
      <c r="D62" s="24">
        <f>J62/K53</f>
        <v>0</v>
      </c>
      <c r="E62" s="34"/>
      <c r="F62" s="22" t="s">
        <v>61</v>
      </c>
      <c r="G62" s="25">
        <f>J62/G53</f>
        <v>0</v>
      </c>
      <c r="H62" s="34"/>
      <c r="I62" s="23" t="s">
        <v>48</v>
      </c>
      <c r="J62" s="58">
        <f>SUM(J54:K61)</f>
        <v>0</v>
      </c>
      <c r="K62" s="58"/>
    </row>
    <row r="63" spans="1:11" x14ac:dyDescent="0.35">
      <c r="A63" s="4"/>
      <c r="B63" s="7"/>
      <c r="D63" s="7"/>
      <c r="E63" s="7"/>
      <c r="F63" s="7"/>
      <c r="G63" s="7"/>
      <c r="H63" s="6"/>
      <c r="I63" s="5"/>
      <c r="J63" s="62"/>
      <c r="K63" s="62"/>
    </row>
    <row r="64" spans="1:11" x14ac:dyDescent="0.35">
      <c r="A64" s="4"/>
      <c r="B64" s="65" t="s">
        <v>18</v>
      </c>
      <c r="C64" s="65"/>
      <c r="D64" s="65"/>
      <c r="E64" s="65"/>
      <c r="F64" s="65"/>
      <c r="G64" s="65"/>
      <c r="H64" s="65"/>
      <c r="I64" s="65"/>
      <c r="J64" s="65"/>
      <c r="K64" s="65"/>
    </row>
    <row r="65" spans="1:14" x14ac:dyDescent="0.35">
      <c r="A65" s="4"/>
      <c r="B65" s="60"/>
      <c r="C65" s="60"/>
      <c r="D65" s="60"/>
      <c r="E65" s="60"/>
      <c r="F65" s="60"/>
      <c r="G65" s="60"/>
      <c r="H65" s="60"/>
      <c r="I65" s="60"/>
      <c r="J65" s="60"/>
      <c r="K65" s="60"/>
    </row>
    <row r="66" spans="1:14" s="37" customFormat="1" ht="13" x14ac:dyDescent="0.3">
      <c r="A66" s="35"/>
      <c r="B66" s="39" t="s">
        <v>46</v>
      </c>
      <c r="C66" s="38">
        <v>45383</v>
      </c>
      <c r="D66" s="40" t="s">
        <v>47</v>
      </c>
      <c r="E66" s="38">
        <v>45383</v>
      </c>
      <c r="F66" s="39" t="s">
        <v>15</v>
      </c>
      <c r="G66" s="36">
        <f>E66-C66+1</f>
        <v>1</v>
      </c>
      <c r="H66" s="39" t="s">
        <v>64</v>
      </c>
      <c r="I66" s="41">
        <v>0</v>
      </c>
      <c r="J66" s="40" t="s">
        <v>65</v>
      </c>
      <c r="K66" s="36">
        <v>1</v>
      </c>
    </row>
    <row r="67" spans="1:14" x14ac:dyDescent="0.35">
      <c r="A67" s="4"/>
      <c r="B67" s="66" t="s">
        <v>20</v>
      </c>
      <c r="C67" s="66"/>
      <c r="D67" s="66"/>
      <c r="E67" s="67"/>
      <c r="F67" s="67"/>
      <c r="G67" s="67"/>
      <c r="H67" s="43">
        <v>0</v>
      </c>
      <c r="I67" s="44">
        <v>50</v>
      </c>
      <c r="J67" s="68">
        <f t="shared" ref="J67:J74" si="4">H67*I67</f>
        <v>0</v>
      </c>
      <c r="K67" s="68"/>
    </row>
    <row r="68" spans="1:14" x14ac:dyDescent="0.35">
      <c r="A68" s="4"/>
      <c r="B68" s="63" t="s">
        <v>5</v>
      </c>
      <c r="C68" s="63"/>
      <c r="D68" s="63"/>
      <c r="E68" s="61"/>
      <c r="F68" s="61"/>
      <c r="G68" s="61"/>
      <c r="H68" s="45">
        <v>0</v>
      </c>
      <c r="I68" s="46">
        <v>250</v>
      </c>
      <c r="J68" s="64">
        <f t="shared" si="4"/>
        <v>0</v>
      </c>
      <c r="K68" s="64"/>
    </row>
    <row r="69" spans="1:14" x14ac:dyDescent="0.35">
      <c r="A69" s="4"/>
      <c r="B69" s="63" t="s">
        <v>21</v>
      </c>
      <c r="C69" s="63"/>
      <c r="D69" s="63"/>
      <c r="E69" s="61"/>
      <c r="F69" s="61"/>
      <c r="G69" s="61"/>
      <c r="H69" s="45">
        <v>0</v>
      </c>
      <c r="I69" s="47">
        <v>50</v>
      </c>
      <c r="J69" s="64">
        <f t="shared" si="4"/>
        <v>0</v>
      </c>
      <c r="K69" s="64"/>
    </row>
    <row r="70" spans="1:14" x14ac:dyDescent="0.35">
      <c r="A70" s="4"/>
      <c r="B70" s="63" t="s">
        <v>4</v>
      </c>
      <c r="C70" s="63"/>
      <c r="D70" s="63"/>
      <c r="E70" s="61"/>
      <c r="F70" s="61"/>
      <c r="G70" s="61"/>
      <c r="H70" s="45">
        <v>0</v>
      </c>
      <c r="I70" s="47">
        <v>500</v>
      </c>
      <c r="J70" s="64">
        <f t="shared" si="4"/>
        <v>0</v>
      </c>
      <c r="K70" s="64"/>
    </row>
    <row r="71" spans="1:14" x14ac:dyDescent="0.35">
      <c r="A71" s="4"/>
      <c r="B71" s="63" t="s">
        <v>3</v>
      </c>
      <c r="C71" s="63"/>
      <c r="D71" s="63"/>
      <c r="E71" s="61"/>
      <c r="F71" s="61"/>
      <c r="G71" s="61"/>
      <c r="H71" s="45">
        <v>0</v>
      </c>
      <c r="I71" s="47">
        <v>50</v>
      </c>
      <c r="J71" s="64">
        <f t="shared" si="4"/>
        <v>0</v>
      </c>
      <c r="K71" s="64"/>
    </row>
    <row r="72" spans="1:14" x14ac:dyDescent="0.35">
      <c r="A72" s="4"/>
      <c r="B72" s="63" t="s">
        <v>2</v>
      </c>
      <c r="C72" s="63"/>
      <c r="D72" s="63"/>
      <c r="E72" s="61"/>
      <c r="F72" s="61"/>
      <c r="G72" s="61"/>
      <c r="H72" s="45">
        <v>0</v>
      </c>
      <c r="I72" s="47">
        <v>200</v>
      </c>
      <c r="J72" s="64">
        <f t="shared" si="4"/>
        <v>0</v>
      </c>
      <c r="K72" s="64"/>
    </row>
    <row r="73" spans="1:14" x14ac:dyDescent="0.35">
      <c r="A73" s="4"/>
      <c r="B73" s="63" t="s">
        <v>22</v>
      </c>
      <c r="C73" s="63"/>
      <c r="D73" s="63"/>
      <c r="E73" s="61"/>
      <c r="F73" s="61"/>
      <c r="G73" s="61"/>
      <c r="H73" s="45">
        <v>0</v>
      </c>
      <c r="I73" s="47">
        <v>0</v>
      </c>
      <c r="J73" s="64">
        <f t="shared" si="4"/>
        <v>0</v>
      </c>
      <c r="K73" s="64"/>
    </row>
    <row r="74" spans="1:14" ht="17.5" customHeight="1" x14ac:dyDescent="0.35">
      <c r="A74" s="4"/>
      <c r="B74" s="63" t="s">
        <v>23</v>
      </c>
      <c r="C74" s="63"/>
      <c r="D74" s="63"/>
      <c r="E74" s="61"/>
      <c r="F74" s="61"/>
      <c r="G74" s="61"/>
      <c r="H74" s="45">
        <v>0</v>
      </c>
      <c r="I74" s="47">
        <v>50</v>
      </c>
      <c r="J74" s="64">
        <f t="shared" si="4"/>
        <v>0</v>
      </c>
      <c r="K74" s="64"/>
    </row>
    <row r="75" spans="1:14" x14ac:dyDescent="0.35">
      <c r="A75" s="4"/>
      <c r="B75" s="34"/>
      <c r="C75" s="22" t="s">
        <v>62</v>
      </c>
      <c r="D75" s="24">
        <f>J75/K66</f>
        <v>0</v>
      </c>
      <c r="E75" s="34"/>
      <c r="F75" s="22" t="s">
        <v>61</v>
      </c>
      <c r="G75" s="25">
        <f>J75/G66</f>
        <v>0</v>
      </c>
      <c r="H75" s="34"/>
      <c r="I75" s="23" t="s">
        <v>48</v>
      </c>
      <c r="J75" s="58">
        <f>SUM(J67:K74)</f>
        <v>0</v>
      </c>
      <c r="K75" s="58"/>
    </row>
    <row r="76" spans="1:14" x14ac:dyDescent="0.35">
      <c r="A76" s="4"/>
      <c r="B76" s="7"/>
      <c r="D76" s="7"/>
      <c r="E76" s="7"/>
      <c r="F76" s="7"/>
      <c r="G76" s="7"/>
      <c r="H76" s="6"/>
      <c r="I76" s="5"/>
      <c r="J76" s="62"/>
      <c r="K76" s="62"/>
      <c r="N76" t="s">
        <v>66</v>
      </c>
    </row>
    <row r="77" spans="1:14" x14ac:dyDescent="0.35">
      <c r="A77" s="4"/>
      <c r="B77" s="65" t="s">
        <v>19</v>
      </c>
      <c r="C77" s="65"/>
      <c r="D77" s="65"/>
      <c r="E77" s="65"/>
      <c r="F77" s="65"/>
      <c r="G77" s="65"/>
      <c r="H77" s="65"/>
      <c r="I77" s="65"/>
      <c r="J77" s="65"/>
      <c r="K77" s="65"/>
    </row>
    <row r="78" spans="1:14" x14ac:dyDescent="0.35">
      <c r="A78" s="4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4" s="37" customFormat="1" ht="13" x14ac:dyDescent="0.3">
      <c r="A79" s="35"/>
      <c r="B79" s="39" t="s">
        <v>46</v>
      </c>
      <c r="C79" s="38">
        <v>45413</v>
      </c>
      <c r="D79" s="40" t="s">
        <v>47</v>
      </c>
      <c r="E79" s="38">
        <v>45413</v>
      </c>
      <c r="F79" s="39" t="s">
        <v>15</v>
      </c>
      <c r="G79" s="36">
        <f>E79-C79+1</f>
        <v>1</v>
      </c>
      <c r="H79" s="39" t="s">
        <v>64</v>
      </c>
      <c r="I79" s="41">
        <v>0</v>
      </c>
      <c r="J79" s="40" t="s">
        <v>65</v>
      </c>
      <c r="K79" s="36">
        <v>1</v>
      </c>
    </row>
    <row r="80" spans="1:14" x14ac:dyDescent="0.35">
      <c r="A80" s="4"/>
      <c r="B80" s="66" t="s">
        <v>20</v>
      </c>
      <c r="C80" s="66"/>
      <c r="D80" s="66"/>
      <c r="E80" s="67"/>
      <c r="F80" s="67"/>
      <c r="G80" s="67"/>
      <c r="H80" s="43">
        <v>0</v>
      </c>
      <c r="I80" s="44">
        <v>50</v>
      </c>
      <c r="J80" s="68">
        <f t="shared" ref="J80:J87" si="5">H80*I80</f>
        <v>0</v>
      </c>
      <c r="K80" s="68"/>
    </row>
    <row r="81" spans="1:11" x14ac:dyDescent="0.35">
      <c r="A81" s="4"/>
      <c r="B81" s="63" t="s">
        <v>5</v>
      </c>
      <c r="C81" s="63"/>
      <c r="D81" s="63"/>
      <c r="E81" s="61"/>
      <c r="F81" s="61"/>
      <c r="G81" s="61"/>
      <c r="H81" s="45">
        <v>0</v>
      </c>
      <c r="I81" s="46">
        <v>200</v>
      </c>
      <c r="J81" s="64">
        <f t="shared" si="5"/>
        <v>0</v>
      </c>
      <c r="K81" s="64"/>
    </row>
    <row r="82" spans="1:11" x14ac:dyDescent="0.35">
      <c r="A82" s="4"/>
      <c r="B82" s="63" t="s">
        <v>21</v>
      </c>
      <c r="C82" s="63"/>
      <c r="D82" s="63"/>
      <c r="E82" s="61"/>
      <c r="F82" s="61"/>
      <c r="G82" s="61"/>
      <c r="H82" s="45">
        <v>0</v>
      </c>
      <c r="I82" s="47">
        <v>50</v>
      </c>
      <c r="J82" s="64">
        <f t="shared" si="5"/>
        <v>0</v>
      </c>
      <c r="K82" s="64"/>
    </row>
    <row r="83" spans="1:11" x14ac:dyDescent="0.35">
      <c r="A83" s="4"/>
      <c r="B83" s="63" t="s">
        <v>4</v>
      </c>
      <c r="C83" s="63"/>
      <c r="D83" s="63"/>
      <c r="E83" s="61"/>
      <c r="F83" s="61"/>
      <c r="G83" s="61"/>
      <c r="H83" s="45">
        <v>0</v>
      </c>
      <c r="I83" s="47">
        <v>50</v>
      </c>
      <c r="J83" s="64">
        <f t="shared" si="5"/>
        <v>0</v>
      </c>
      <c r="K83" s="64"/>
    </row>
    <row r="84" spans="1:11" x14ac:dyDescent="0.35">
      <c r="A84" s="4"/>
      <c r="B84" s="63" t="s">
        <v>3</v>
      </c>
      <c r="C84" s="63"/>
      <c r="D84" s="63"/>
      <c r="E84" s="61"/>
      <c r="F84" s="61"/>
      <c r="G84" s="61"/>
      <c r="H84" s="45">
        <v>0</v>
      </c>
      <c r="I84" s="47">
        <v>50</v>
      </c>
      <c r="J84" s="64">
        <f t="shared" si="5"/>
        <v>0</v>
      </c>
      <c r="K84" s="64"/>
    </row>
    <row r="85" spans="1:11" x14ac:dyDescent="0.35">
      <c r="A85" s="4"/>
      <c r="B85" s="63" t="s">
        <v>2</v>
      </c>
      <c r="C85" s="63"/>
      <c r="D85" s="63"/>
      <c r="E85" s="61"/>
      <c r="F85" s="61"/>
      <c r="G85" s="61"/>
      <c r="H85" s="45">
        <v>0</v>
      </c>
      <c r="I85" s="47">
        <v>0</v>
      </c>
      <c r="J85" s="64">
        <f t="shared" si="5"/>
        <v>0</v>
      </c>
      <c r="K85" s="64"/>
    </row>
    <row r="86" spans="1:11" x14ac:dyDescent="0.35">
      <c r="A86" s="4"/>
      <c r="B86" s="63" t="s">
        <v>22</v>
      </c>
      <c r="C86" s="63"/>
      <c r="D86" s="63"/>
      <c r="E86" s="61"/>
      <c r="F86" s="61"/>
      <c r="G86" s="61"/>
      <c r="H86" s="45">
        <v>0</v>
      </c>
      <c r="I86" s="47">
        <v>0</v>
      </c>
      <c r="J86" s="64">
        <f t="shared" si="5"/>
        <v>0</v>
      </c>
      <c r="K86" s="64"/>
    </row>
    <row r="87" spans="1:11" x14ac:dyDescent="0.35">
      <c r="A87" s="4"/>
      <c r="B87" s="63" t="s">
        <v>23</v>
      </c>
      <c r="C87" s="63"/>
      <c r="D87" s="63"/>
      <c r="E87" s="61"/>
      <c r="F87" s="61"/>
      <c r="G87" s="61"/>
      <c r="H87" s="45">
        <v>0</v>
      </c>
      <c r="I87" s="47">
        <v>25</v>
      </c>
      <c r="J87" s="64">
        <f t="shared" si="5"/>
        <v>0</v>
      </c>
      <c r="K87" s="64"/>
    </row>
    <row r="88" spans="1:11" x14ac:dyDescent="0.35">
      <c r="A88" s="4"/>
      <c r="B88" s="34"/>
      <c r="C88" s="22" t="s">
        <v>62</v>
      </c>
      <c r="D88" s="24">
        <f>J88/K79</f>
        <v>0</v>
      </c>
      <c r="E88" s="34"/>
      <c r="F88" s="22" t="s">
        <v>61</v>
      </c>
      <c r="G88" s="25">
        <f>J88/G79</f>
        <v>0</v>
      </c>
      <c r="H88" s="34"/>
      <c r="I88" s="23" t="s">
        <v>48</v>
      </c>
      <c r="J88" s="58">
        <f>SUM(J80:K87)</f>
        <v>0</v>
      </c>
      <c r="K88" s="58"/>
    </row>
    <row r="89" spans="1:11" x14ac:dyDescent="0.35">
      <c r="A89" s="4"/>
      <c r="B89" s="7"/>
      <c r="D89" s="7"/>
      <c r="E89" s="7"/>
      <c r="F89" s="7"/>
      <c r="G89" s="7"/>
      <c r="H89" s="6"/>
      <c r="I89" s="5"/>
      <c r="J89" s="62"/>
      <c r="K89" s="62"/>
    </row>
    <row r="90" spans="1:11" x14ac:dyDescent="0.35">
      <c r="A90" s="4"/>
      <c r="B90" s="65" t="s">
        <v>24</v>
      </c>
      <c r="C90" s="65"/>
      <c r="D90" s="65"/>
      <c r="E90" s="65"/>
      <c r="F90" s="65"/>
      <c r="G90" s="65"/>
      <c r="H90" s="65"/>
      <c r="I90" s="65"/>
      <c r="J90" s="65"/>
      <c r="K90" s="65"/>
    </row>
    <row r="91" spans="1:11" x14ac:dyDescent="0.35">
      <c r="A91" s="4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s="37" customFormat="1" ht="13" x14ac:dyDescent="0.3">
      <c r="A92" s="35"/>
      <c r="B92" s="39" t="s">
        <v>46</v>
      </c>
      <c r="C92" s="38">
        <v>45444</v>
      </c>
      <c r="D92" s="40" t="s">
        <v>47</v>
      </c>
      <c r="E92" s="38">
        <v>45444</v>
      </c>
      <c r="F92" s="39" t="s">
        <v>15</v>
      </c>
      <c r="G92" s="36">
        <f>E92-C92+1</f>
        <v>1</v>
      </c>
      <c r="H92" s="40" t="s">
        <v>64</v>
      </c>
      <c r="I92" s="41">
        <v>0</v>
      </c>
      <c r="J92" s="40" t="s">
        <v>65</v>
      </c>
      <c r="K92" s="36">
        <v>1</v>
      </c>
    </row>
    <row r="93" spans="1:11" x14ac:dyDescent="0.35">
      <c r="A93" s="4"/>
      <c r="B93" s="66" t="s">
        <v>20</v>
      </c>
      <c r="C93" s="66"/>
      <c r="D93" s="66"/>
      <c r="E93" s="67"/>
      <c r="F93" s="67"/>
      <c r="G93" s="67"/>
      <c r="H93" s="43">
        <v>0</v>
      </c>
      <c r="I93" s="44">
        <v>65</v>
      </c>
      <c r="J93" s="68">
        <f t="shared" ref="J93:J100" si="6">H93*I93</f>
        <v>0</v>
      </c>
      <c r="K93" s="68"/>
    </row>
    <row r="94" spans="1:11" x14ac:dyDescent="0.35">
      <c r="A94" s="4"/>
      <c r="B94" s="63" t="s">
        <v>5</v>
      </c>
      <c r="C94" s="63"/>
      <c r="D94" s="63"/>
      <c r="E94" s="61"/>
      <c r="F94" s="61"/>
      <c r="G94" s="61"/>
      <c r="H94" s="45">
        <v>0</v>
      </c>
      <c r="I94" s="46">
        <v>400</v>
      </c>
      <c r="J94" s="64">
        <f t="shared" si="6"/>
        <v>0</v>
      </c>
      <c r="K94" s="64"/>
    </row>
    <row r="95" spans="1:11" x14ac:dyDescent="0.35">
      <c r="A95" s="4"/>
      <c r="B95" s="63" t="s">
        <v>21</v>
      </c>
      <c r="C95" s="63"/>
      <c r="D95" s="63"/>
      <c r="E95" s="61"/>
      <c r="F95" s="61"/>
      <c r="G95" s="61"/>
      <c r="H95" s="45">
        <v>0</v>
      </c>
      <c r="I95" s="47">
        <v>50</v>
      </c>
      <c r="J95" s="64">
        <f t="shared" si="6"/>
        <v>0</v>
      </c>
      <c r="K95" s="64"/>
    </row>
    <row r="96" spans="1:11" x14ac:dyDescent="0.35">
      <c r="A96" s="4"/>
      <c r="B96" s="63" t="s">
        <v>4</v>
      </c>
      <c r="C96" s="63"/>
      <c r="D96" s="63"/>
      <c r="E96" s="61"/>
      <c r="F96" s="61"/>
      <c r="G96" s="61"/>
      <c r="H96" s="45">
        <v>0</v>
      </c>
      <c r="I96" s="47">
        <v>250</v>
      </c>
      <c r="J96" s="64">
        <f t="shared" si="6"/>
        <v>0</v>
      </c>
      <c r="K96" s="64"/>
    </row>
    <row r="97" spans="1:11" x14ac:dyDescent="0.35">
      <c r="A97" s="4"/>
      <c r="B97" s="63" t="s">
        <v>3</v>
      </c>
      <c r="C97" s="63"/>
      <c r="D97" s="63"/>
      <c r="E97" s="61"/>
      <c r="F97" s="61"/>
      <c r="G97" s="61"/>
      <c r="H97" s="45">
        <v>0</v>
      </c>
      <c r="I97" s="47">
        <v>25</v>
      </c>
      <c r="J97" s="64">
        <f t="shared" si="6"/>
        <v>0</v>
      </c>
      <c r="K97" s="64"/>
    </row>
    <row r="98" spans="1:11" x14ac:dyDescent="0.35">
      <c r="A98" s="4"/>
      <c r="B98" s="63" t="s">
        <v>2</v>
      </c>
      <c r="C98" s="63"/>
      <c r="D98" s="63"/>
      <c r="E98" s="61"/>
      <c r="F98" s="61"/>
      <c r="G98" s="61"/>
      <c r="H98" s="45">
        <v>0</v>
      </c>
      <c r="I98" s="47">
        <v>0</v>
      </c>
      <c r="J98" s="64">
        <f t="shared" si="6"/>
        <v>0</v>
      </c>
      <c r="K98" s="64"/>
    </row>
    <row r="99" spans="1:11" x14ac:dyDescent="0.35">
      <c r="A99" s="4"/>
      <c r="B99" s="63" t="s">
        <v>22</v>
      </c>
      <c r="C99" s="63"/>
      <c r="D99" s="63"/>
      <c r="E99" s="61"/>
      <c r="F99" s="61"/>
      <c r="G99" s="61"/>
      <c r="H99" s="45">
        <v>0</v>
      </c>
      <c r="I99" s="47">
        <v>0</v>
      </c>
      <c r="J99" s="64">
        <f t="shared" si="6"/>
        <v>0</v>
      </c>
      <c r="K99" s="64"/>
    </row>
    <row r="100" spans="1:11" x14ac:dyDescent="0.35">
      <c r="A100" s="4"/>
      <c r="B100" s="63" t="s">
        <v>23</v>
      </c>
      <c r="C100" s="63"/>
      <c r="D100" s="63"/>
      <c r="E100" s="61"/>
      <c r="F100" s="61"/>
      <c r="G100" s="61"/>
      <c r="H100" s="45">
        <v>0</v>
      </c>
      <c r="I100" s="47">
        <v>25</v>
      </c>
      <c r="J100" s="64">
        <f t="shared" si="6"/>
        <v>0</v>
      </c>
      <c r="K100" s="64"/>
    </row>
    <row r="101" spans="1:11" x14ac:dyDescent="0.35">
      <c r="A101" s="4"/>
      <c r="B101" s="34"/>
      <c r="C101" s="22" t="s">
        <v>62</v>
      </c>
      <c r="D101" s="24">
        <f>J101/K92</f>
        <v>0</v>
      </c>
      <c r="E101" s="34"/>
      <c r="F101" s="22" t="s">
        <v>61</v>
      </c>
      <c r="G101" s="25">
        <f>J101/G92</f>
        <v>0</v>
      </c>
      <c r="H101" s="34"/>
      <c r="I101" s="23" t="s">
        <v>48</v>
      </c>
      <c r="J101" s="58">
        <f>SUM(J93:K100)</f>
        <v>0</v>
      </c>
      <c r="K101" s="58"/>
    </row>
    <row r="102" spans="1:11" x14ac:dyDescent="0.35">
      <c r="A102" s="4"/>
      <c r="B102" s="7"/>
      <c r="D102" s="7"/>
      <c r="E102" s="7"/>
      <c r="F102" s="7"/>
      <c r="G102" s="7"/>
      <c r="H102" s="6"/>
      <c r="I102" s="5"/>
      <c r="J102" s="62"/>
      <c r="K102" s="62"/>
    </row>
    <row r="103" spans="1:11" x14ac:dyDescent="0.35">
      <c r="A103" s="4"/>
      <c r="B103" s="65" t="s">
        <v>25</v>
      </c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 x14ac:dyDescent="0.35">
      <c r="A104" s="4"/>
      <c r="B104" s="60"/>
      <c r="C104" s="60"/>
      <c r="D104" s="60"/>
      <c r="E104" s="60"/>
      <c r="F104" s="60"/>
      <c r="G104" s="60"/>
      <c r="H104" s="60"/>
      <c r="I104" s="60"/>
      <c r="J104" s="60"/>
      <c r="K104" s="60"/>
    </row>
    <row r="105" spans="1:11" s="37" customFormat="1" ht="13" x14ac:dyDescent="0.3">
      <c r="A105" s="35"/>
      <c r="B105" s="39" t="s">
        <v>46</v>
      </c>
      <c r="C105" s="38">
        <v>45474</v>
      </c>
      <c r="D105" s="40" t="s">
        <v>47</v>
      </c>
      <c r="E105" s="38">
        <v>45474</v>
      </c>
      <c r="F105" s="39" t="s">
        <v>15</v>
      </c>
      <c r="G105" s="36">
        <f>E105-C105+1</f>
        <v>1</v>
      </c>
      <c r="H105" s="39" t="s">
        <v>64</v>
      </c>
      <c r="I105" s="41">
        <v>0</v>
      </c>
      <c r="J105" s="40" t="s">
        <v>65</v>
      </c>
      <c r="K105" s="36">
        <v>1</v>
      </c>
    </row>
    <row r="106" spans="1:11" x14ac:dyDescent="0.35">
      <c r="A106" s="4"/>
      <c r="B106" s="66" t="s">
        <v>20</v>
      </c>
      <c r="C106" s="66"/>
      <c r="D106" s="66"/>
      <c r="E106" s="67"/>
      <c r="F106" s="67"/>
      <c r="G106" s="67"/>
      <c r="H106" s="43">
        <v>0</v>
      </c>
      <c r="I106" s="44">
        <v>250</v>
      </c>
      <c r="J106" s="68">
        <f t="shared" ref="J106:J113" si="7">H106*I106</f>
        <v>0</v>
      </c>
      <c r="K106" s="68"/>
    </row>
    <row r="107" spans="1:11" x14ac:dyDescent="0.35">
      <c r="A107" s="4"/>
      <c r="B107" s="63" t="s">
        <v>5</v>
      </c>
      <c r="C107" s="63"/>
      <c r="D107" s="63"/>
      <c r="E107" s="61"/>
      <c r="F107" s="61"/>
      <c r="G107" s="61"/>
      <c r="H107" s="45">
        <v>0</v>
      </c>
      <c r="I107" s="46">
        <v>200</v>
      </c>
      <c r="J107" s="64">
        <f t="shared" si="7"/>
        <v>0</v>
      </c>
      <c r="K107" s="64"/>
    </row>
    <row r="108" spans="1:11" x14ac:dyDescent="0.35">
      <c r="A108" s="4"/>
      <c r="B108" s="63" t="s">
        <v>21</v>
      </c>
      <c r="C108" s="63"/>
      <c r="D108" s="63"/>
      <c r="E108" s="61"/>
      <c r="F108" s="61"/>
      <c r="G108" s="61"/>
      <c r="H108" s="45">
        <v>0</v>
      </c>
      <c r="I108" s="47">
        <v>50</v>
      </c>
      <c r="J108" s="64">
        <f t="shared" si="7"/>
        <v>0</v>
      </c>
      <c r="K108" s="64"/>
    </row>
    <row r="109" spans="1:11" x14ac:dyDescent="0.35">
      <c r="A109" s="4"/>
      <c r="B109" s="63" t="s">
        <v>4</v>
      </c>
      <c r="C109" s="63"/>
      <c r="D109" s="63"/>
      <c r="E109" s="61"/>
      <c r="F109" s="61"/>
      <c r="G109" s="61"/>
      <c r="H109" s="45">
        <v>0</v>
      </c>
      <c r="I109" s="47">
        <v>0</v>
      </c>
      <c r="J109" s="64">
        <f t="shared" si="7"/>
        <v>0</v>
      </c>
      <c r="K109" s="64"/>
    </row>
    <row r="110" spans="1:11" x14ac:dyDescent="0.35">
      <c r="A110" s="4"/>
      <c r="B110" s="63" t="s">
        <v>3</v>
      </c>
      <c r="C110" s="63"/>
      <c r="D110" s="63"/>
      <c r="E110" s="61"/>
      <c r="F110" s="61"/>
      <c r="G110" s="61"/>
      <c r="H110" s="45">
        <v>0</v>
      </c>
      <c r="I110" s="47">
        <v>0</v>
      </c>
      <c r="J110" s="64">
        <f t="shared" si="7"/>
        <v>0</v>
      </c>
      <c r="K110" s="64"/>
    </row>
    <row r="111" spans="1:11" x14ac:dyDescent="0.35">
      <c r="A111" s="4"/>
      <c r="B111" s="63" t="s">
        <v>2</v>
      </c>
      <c r="C111" s="63"/>
      <c r="D111" s="63"/>
      <c r="E111" s="61"/>
      <c r="F111" s="61"/>
      <c r="G111" s="61"/>
      <c r="H111" s="45">
        <v>0</v>
      </c>
      <c r="I111" s="47">
        <v>0</v>
      </c>
      <c r="J111" s="64">
        <f t="shared" si="7"/>
        <v>0</v>
      </c>
      <c r="K111" s="64"/>
    </row>
    <row r="112" spans="1:11" x14ac:dyDescent="0.35">
      <c r="A112" s="4"/>
      <c r="B112" s="63" t="s">
        <v>22</v>
      </c>
      <c r="C112" s="63"/>
      <c r="D112" s="63"/>
      <c r="E112" s="61"/>
      <c r="F112" s="61"/>
      <c r="G112" s="61"/>
      <c r="H112" s="45">
        <v>0</v>
      </c>
      <c r="I112" s="47">
        <v>0</v>
      </c>
      <c r="J112" s="64">
        <f t="shared" si="7"/>
        <v>0</v>
      </c>
      <c r="K112" s="64"/>
    </row>
    <row r="113" spans="1:11" x14ac:dyDescent="0.35">
      <c r="A113" s="4"/>
      <c r="B113" s="63" t="s">
        <v>23</v>
      </c>
      <c r="C113" s="63"/>
      <c r="D113" s="63"/>
      <c r="E113" s="61"/>
      <c r="F113" s="61"/>
      <c r="G113" s="61"/>
      <c r="H113" s="45">
        <v>0</v>
      </c>
      <c r="I113" s="47">
        <v>25</v>
      </c>
      <c r="J113" s="64">
        <f t="shared" si="7"/>
        <v>0</v>
      </c>
      <c r="K113" s="64"/>
    </row>
    <row r="114" spans="1:11" x14ac:dyDescent="0.35">
      <c r="A114" s="4"/>
      <c r="B114" s="34"/>
      <c r="C114" s="22" t="s">
        <v>62</v>
      </c>
      <c r="D114" s="24">
        <f>J114/K105</f>
        <v>0</v>
      </c>
      <c r="E114" s="34"/>
      <c r="F114" s="22" t="s">
        <v>61</v>
      </c>
      <c r="G114" s="25">
        <f>J114/G105</f>
        <v>0</v>
      </c>
      <c r="H114" s="34"/>
      <c r="I114" s="23" t="s">
        <v>48</v>
      </c>
      <c r="J114" s="58">
        <f>SUM(J106:K113)</f>
        <v>0</v>
      </c>
      <c r="K114" s="58"/>
    </row>
    <row r="115" spans="1:11" x14ac:dyDescent="0.35">
      <c r="A115" s="4"/>
      <c r="B115" s="7"/>
      <c r="D115" s="7"/>
      <c r="E115" s="7"/>
      <c r="F115" s="7"/>
      <c r="G115" s="7"/>
      <c r="H115" s="6"/>
      <c r="I115" s="5"/>
      <c r="J115" s="62"/>
      <c r="K115" s="62"/>
    </row>
    <row r="116" spans="1:11" x14ac:dyDescent="0.35">
      <c r="A116" s="4"/>
      <c r="B116" s="65" t="s">
        <v>26</v>
      </c>
      <c r="C116" s="65"/>
      <c r="D116" s="65"/>
      <c r="E116" s="65"/>
      <c r="F116" s="65"/>
      <c r="G116" s="65"/>
      <c r="H116" s="65"/>
      <c r="I116" s="65"/>
      <c r="J116" s="65"/>
      <c r="K116" s="65"/>
    </row>
    <row r="117" spans="1:11" x14ac:dyDescent="0.35">
      <c r="A117" s="4"/>
      <c r="B117" s="60" t="s">
        <v>88</v>
      </c>
      <c r="C117" s="60"/>
      <c r="D117" s="60"/>
      <c r="E117" s="60"/>
      <c r="F117" s="60"/>
      <c r="G117" s="60"/>
      <c r="H117" s="60"/>
      <c r="I117" s="60"/>
      <c r="J117" s="60"/>
      <c r="K117" s="60"/>
    </row>
    <row r="118" spans="1:11" s="37" customFormat="1" ht="13" x14ac:dyDescent="0.3">
      <c r="A118" s="35"/>
      <c r="B118" s="39" t="s">
        <v>46</v>
      </c>
      <c r="C118" s="38">
        <v>45512</v>
      </c>
      <c r="D118" s="40" t="s">
        <v>47</v>
      </c>
      <c r="E118" s="38">
        <v>45529</v>
      </c>
      <c r="F118" s="39" t="s">
        <v>15</v>
      </c>
      <c r="G118" s="36">
        <f>E118-C118+1</f>
        <v>18</v>
      </c>
      <c r="H118" s="39" t="s">
        <v>64</v>
      </c>
      <c r="I118" s="41">
        <v>12</v>
      </c>
      <c r="J118" s="40" t="s">
        <v>65</v>
      </c>
      <c r="K118" s="36">
        <v>1</v>
      </c>
    </row>
    <row r="119" spans="1:11" x14ac:dyDescent="0.35">
      <c r="A119" s="4"/>
      <c r="B119" s="66" t="s">
        <v>20</v>
      </c>
      <c r="C119" s="66"/>
      <c r="D119" s="66"/>
      <c r="E119" s="67"/>
      <c r="F119" s="67"/>
      <c r="G119" s="67"/>
      <c r="H119" s="43">
        <v>0</v>
      </c>
      <c r="I119" s="44">
        <v>0</v>
      </c>
      <c r="J119" s="68">
        <f t="shared" ref="J119:J126" si="8">H119*I119</f>
        <v>0</v>
      </c>
      <c r="K119" s="68"/>
    </row>
    <row r="120" spans="1:11" x14ac:dyDescent="0.35">
      <c r="A120" s="4"/>
      <c r="B120" s="63" t="s">
        <v>5</v>
      </c>
      <c r="C120" s="63"/>
      <c r="D120" s="63"/>
      <c r="E120" s="61" t="s">
        <v>96</v>
      </c>
      <c r="F120" s="61"/>
      <c r="G120" s="61"/>
      <c r="H120" s="45">
        <v>1</v>
      </c>
      <c r="I120" s="46">
        <v>7563.37</v>
      </c>
      <c r="J120" s="64">
        <f t="shared" si="8"/>
        <v>7563.37</v>
      </c>
      <c r="K120" s="64"/>
    </row>
    <row r="121" spans="1:11" x14ac:dyDescent="0.35">
      <c r="A121" s="4"/>
      <c r="B121" s="63" t="s">
        <v>21</v>
      </c>
      <c r="C121" s="63"/>
      <c r="D121" s="63"/>
      <c r="E121" s="61" t="s">
        <v>98</v>
      </c>
      <c r="F121" s="61"/>
      <c r="G121" s="61"/>
      <c r="H121" s="45">
        <v>4</v>
      </c>
      <c r="I121" s="47">
        <v>50</v>
      </c>
      <c r="J121" s="64">
        <f t="shared" si="8"/>
        <v>200</v>
      </c>
      <c r="K121" s="64"/>
    </row>
    <row r="122" spans="1:11" x14ac:dyDescent="0.35">
      <c r="A122" s="4"/>
      <c r="B122" s="63" t="s">
        <v>4</v>
      </c>
      <c r="C122" s="63"/>
      <c r="D122" s="63"/>
      <c r="E122" s="61" t="s">
        <v>97</v>
      </c>
      <c r="F122" s="61"/>
      <c r="G122" s="61"/>
      <c r="H122" s="45">
        <v>0</v>
      </c>
      <c r="I122" s="47">
        <v>0</v>
      </c>
      <c r="J122" s="64">
        <f t="shared" si="8"/>
        <v>0</v>
      </c>
      <c r="K122" s="64"/>
    </row>
    <row r="123" spans="1:11" x14ac:dyDescent="0.35">
      <c r="A123" s="4"/>
      <c r="B123" s="63" t="s">
        <v>3</v>
      </c>
      <c r="C123" s="63"/>
      <c r="D123" s="63"/>
      <c r="E123" s="61"/>
      <c r="F123" s="61"/>
      <c r="G123" s="61"/>
      <c r="H123" s="45">
        <v>0</v>
      </c>
      <c r="I123" s="47">
        <v>0</v>
      </c>
      <c r="J123" s="64">
        <f t="shared" si="8"/>
        <v>0</v>
      </c>
      <c r="K123" s="64"/>
    </row>
    <row r="124" spans="1:11" x14ac:dyDescent="0.35">
      <c r="A124" s="4"/>
      <c r="B124" s="63" t="s">
        <v>2</v>
      </c>
      <c r="C124" s="63"/>
      <c r="D124" s="63"/>
      <c r="E124" s="61"/>
      <c r="F124" s="61"/>
      <c r="G124" s="61"/>
      <c r="H124" s="45">
        <v>0</v>
      </c>
      <c r="I124" s="47">
        <v>0</v>
      </c>
      <c r="J124" s="64">
        <f t="shared" si="8"/>
        <v>0</v>
      </c>
      <c r="K124" s="64"/>
    </row>
    <row r="125" spans="1:11" x14ac:dyDescent="0.35">
      <c r="A125" s="4"/>
      <c r="B125" s="63" t="s">
        <v>22</v>
      </c>
      <c r="C125" s="63"/>
      <c r="D125" s="63"/>
      <c r="E125" s="61"/>
      <c r="F125" s="61"/>
      <c r="G125" s="61"/>
      <c r="H125" s="45">
        <v>0</v>
      </c>
      <c r="I125" s="47">
        <v>0</v>
      </c>
      <c r="J125" s="64">
        <f t="shared" si="8"/>
        <v>0</v>
      </c>
      <c r="K125" s="64"/>
    </row>
    <row r="126" spans="1:11" x14ac:dyDescent="0.35">
      <c r="A126" s="4"/>
      <c r="B126" s="63" t="s">
        <v>23</v>
      </c>
      <c r="C126" s="63"/>
      <c r="D126" s="63"/>
      <c r="E126" s="61"/>
      <c r="F126" s="61"/>
      <c r="G126" s="61"/>
      <c r="H126" s="45">
        <v>16</v>
      </c>
      <c r="I126" s="47">
        <v>25</v>
      </c>
      <c r="J126" s="64">
        <f t="shared" si="8"/>
        <v>400</v>
      </c>
      <c r="K126" s="64"/>
    </row>
    <row r="127" spans="1:11" x14ac:dyDescent="0.35">
      <c r="A127" s="4"/>
      <c r="B127" s="34"/>
      <c r="C127" s="22" t="s">
        <v>62</v>
      </c>
      <c r="D127" s="24">
        <f>J127/K118</f>
        <v>8163.37</v>
      </c>
      <c r="E127" s="34"/>
      <c r="F127" s="22" t="s">
        <v>61</v>
      </c>
      <c r="G127" s="25">
        <f>J127/G118</f>
        <v>453.52055555555557</v>
      </c>
      <c r="H127" s="34"/>
      <c r="I127" s="23" t="s">
        <v>48</v>
      </c>
      <c r="J127" s="58">
        <f>SUM(J119:K126)</f>
        <v>8163.37</v>
      </c>
      <c r="K127" s="58"/>
    </row>
    <row r="128" spans="1:11" x14ac:dyDescent="0.35">
      <c r="A128" s="4"/>
      <c r="B128" s="7"/>
      <c r="D128" s="7"/>
      <c r="E128" s="7"/>
      <c r="F128" s="7"/>
      <c r="G128" s="7"/>
      <c r="H128" s="6"/>
      <c r="I128" s="5"/>
      <c r="J128" s="62"/>
      <c r="K128" s="62"/>
    </row>
    <row r="129" spans="1:11" x14ac:dyDescent="0.35">
      <c r="A129" s="4"/>
      <c r="B129" s="65" t="s">
        <v>27</v>
      </c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1:11" x14ac:dyDescent="0.35">
      <c r="A130" s="4"/>
      <c r="B130" s="60"/>
      <c r="C130" s="60"/>
      <c r="D130" s="60"/>
      <c r="E130" s="60"/>
      <c r="F130" s="60"/>
      <c r="G130" s="60"/>
      <c r="H130" s="60"/>
      <c r="I130" s="60"/>
      <c r="J130" s="60"/>
      <c r="K130" s="60"/>
    </row>
    <row r="131" spans="1:11" s="37" customFormat="1" ht="13" x14ac:dyDescent="0.3">
      <c r="A131" s="35"/>
      <c r="B131" s="39" t="s">
        <v>46</v>
      </c>
      <c r="C131" s="38">
        <v>45536</v>
      </c>
      <c r="D131" s="40" t="s">
        <v>47</v>
      </c>
      <c r="E131" s="38">
        <v>45536</v>
      </c>
      <c r="F131" s="39" t="s">
        <v>15</v>
      </c>
      <c r="G131" s="36">
        <f>E131-C131+1</f>
        <v>1</v>
      </c>
      <c r="H131" s="39" t="s">
        <v>64</v>
      </c>
      <c r="I131" s="41">
        <v>0</v>
      </c>
      <c r="J131" s="40" t="s">
        <v>65</v>
      </c>
      <c r="K131" s="36">
        <v>1</v>
      </c>
    </row>
    <row r="132" spans="1:11" x14ac:dyDescent="0.35">
      <c r="A132" s="4"/>
      <c r="B132" s="66" t="s">
        <v>20</v>
      </c>
      <c r="C132" s="66"/>
      <c r="D132" s="66"/>
      <c r="E132" s="67"/>
      <c r="F132" s="67"/>
      <c r="G132" s="67"/>
      <c r="H132" s="43">
        <v>0</v>
      </c>
      <c r="I132" s="44">
        <v>500</v>
      </c>
      <c r="J132" s="68">
        <f>H132*I132</f>
        <v>0</v>
      </c>
      <c r="K132" s="68"/>
    </row>
    <row r="133" spans="1:11" x14ac:dyDescent="0.35">
      <c r="A133" s="4"/>
      <c r="B133" s="63" t="s">
        <v>5</v>
      </c>
      <c r="C133" s="63"/>
      <c r="D133" s="63"/>
      <c r="E133" s="61"/>
      <c r="F133" s="61"/>
      <c r="G133" s="61"/>
      <c r="H133" s="45">
        <v>0</v>
      </c>
      <c r="I133" s="46">
        <v>250</v>
      </c>
      <c r="J133" s="64">
        <f>H133*I133</f>
        <v>0</v>
      </c>
      <c r="K133" s="64"/>
    </row>
    <row r="134" spans="1:11" x14ac:dyDescent="0.35">
      <c r="A134" s="4"/>
      <c r="B134" s="63" t="s">
        <v>21</v>
      </c>
      <c r="C134" s="63"/>
      <c r="D134" s="63"/>
      <c r="E134" s="61"/>
      <c r="F134" s="61"/>
      <c r="G134" s="61"/>
      <c r="H134" s="45">
        <v>0</v>
      </c>
      <c r="I134" s="47">
        <v>50</v>
      </c>
      <c r="J134" s="64">
        <f t="shared" ref="J134:J138" si="9">H134*I134</f>
        <v>0</v>
      </c>
      <c r="K134" s="64"/>
    </row>
    <row r="135" spans="1:11" x14ac:dyDescent="0.35">
      <c r="A135" s="4"/>
      <c r="B135" s="63" t="s">
        <v>4</v>
      </c>
      <c r="C135" s="63"/>
      <c r="D135" s="63"/>
      <c r="E135" s="61"/>
      <c r="F135" s="61"/>
      <c r="G135" s="61"/>
      <c r="H135" s="45">
        <v>0</v>
      </c>
      <c r="I135" s="47">
        <v>600</v>
      </c>
      <c r="J135" s="64">
        <f t="shared" si="9"/>
        <v>0</v>
      </c>
      <c r="K135" s="64"/>
    </row>
    <row r="136" spans="1:11" x14ac:dyDescent="0.35">
      <c r="A136" s="4"/>
      <c r="B136" s="63" t="s">
        <v>3</v>
      </c>
      <c r="C136" s="63"/>
      <c r="D136" s="63"/>
      <c r="E136" s="61"/>
      <c r="F136" s="61"/>
      <c r="G136" s="61"/>
      <c r="H136" s="45">
        <v>0</v>
      </c>
      <c r="I136" s="47">
        <v>32</v>
      </c>
      <c r="J136" s="64">
        <f t="shared" si="9"/>
        <v>0</v>
      </c>
      <c r="K136" s="64"/>
    </row>
    <row r="137" spans="1:11" x14ac:dyDescent="0.35">
      <c r="A137" s="4"/>
      <c r="B137" s="63" t="s">
        <v>2</v>
      </c>
      <c r="C137" s="63"/>
      <c r="D137" s="63"/>
      <c r="E137" s="61"/>
      <c r="F137" s="61"/>
      <c r="G137" s="61"/>
      <c r="H137" s="45">
        <v>0</v>
      </c>
      <c r="I137" s="47">
        <v>30</v>
      </c>
      <c r="J137" s="64">
        <f t="shared" si="9"/>
        <v>0</v>
      </c>
      <c r="K137" s="64"/>
    </row>
    <row r="138" spans="1:11" x14ac:dyDescent="0.35">
      <c r="A138" s="4"/>
      <c r="B138" s="63" t="s">
        <v>22</v>
      </c>
      <c r="C138" s="63"/>
      <c r="D138" s="63"/>
      <c r="E138" s="61"/>
      <c r="F138" s="61"/>
      <c r="G138" s="61"/>
      <c r="H138" s="45">
        <v>0</v>
      </c>
      <c r="I138" s="47">
        <v>0</v>
      </c>
      <c r="J138" s="64">
        <f t="shared" si="9"/>
        <v>0</v>
      </c>
      <c r="K138" s="64"/>
    </row>
    <row r="139" spans="1:11" x14ac:dyDescent="0.35">
      <c r="A139" s="4"/>
      <c r="B139" s="63" t="s">
        <v>23</v>
      </c>
      <c r="C139" s="63"/>
      <c r="D139" s="63"/>
      <c r="E139" s="61"/>
      <c r="F139" s="61"/>
      <c r="G139" s="61"/>
      <c r="H139" s="45">
        <v>0</v>
      </c>
      <c r="I139" s="47">
        <v>25</v>
      </c>
      <c r="J139" s="64">
        <f>H139*I139</f>
        <v>0</v>
      </c>
      <c r="K139" s="64"/>
    </row>
    <row r="140" spans="1:11" x14ac:dyDescent="0.35">
      <c r="A140" s="4"/>
      <c r="B140" s="34"/>
      <c r="C140" s="22" t="s">
        <v>62</v>
      </c>
      <c r="D140" s="24">
        <f>J140/K131</f>
        <v>0</v>
      </c>
      <c r="E140" s="34"/>
      <c r="F140" s="22" t="s">
        <v>61</v>
      </c>
      <c r="G140" s="25">
        <f>J140/G131</f>
        <v>0</v>
      </c>
      <c r="H140" s="34"/>
      <c r="I140" s="23" t="s">
        <v>48</v>
      </c>
      <c r="J140" s="58">
        <f>SUM(J132:K139)</f>
        <v>0</v>
      </c>
      <c r="K140" s="58"/>
    </row>
    <row r="141" spans="1:11" x14ac:dyDescent="0.35">
      <c r="A141" s="4"/>
      <c r="B141" s="7"/>
      <c r="D141" s="7"/>
      <c r="E141" s="7"/>
      <c r="F141" s="7"/>
      <c r="G141" s="7"/>
      <c r="H141" s="6"/>
      <c r="I141" s="5"/>
      <c r="J141" s="62"/>
      <c r="K141" s="62"/>
    </row>
    <row r="142" spans="1:11" x14ac:dyDescent="0.35">
      <c r="A142" s="4"/>
      <c r="B142" s="65" t="s">
        <v>28</v>
      </c>
      <c r="C142" s="65"/>
      <c r="D142" s="65"/>
      <c r="E142" s="65"/>
      <c r="F142" s="65"/>
      <c r="G142" s="65"/>
      <c r="H142" s="65"/>
      <c r="I142" s="65"/>
      <c r="J142" s="65"/>
      <c r="K142" s="65"/>
    </row>
    <row r="143" spans="1:11" x14ac:dyDescent="0.35">
      <c r="A143" s="4"/>
      <c r="B143" s="60" t="s">
        <v>104</v>
      </c>
      <c r="C143" s="60"/>
      <c r="D143" s="60"/>
      <c r="E143" s="60"/>
      <c r="F143" s="60"/>
      <c r="G143" s="60"/>
      <c r="H143" s="60"/>
      <c r="I143" s="60"/>
      <c r="J143" s="60"/>
      <c r="K143" s="60"/>
    </row>
    <row r="144" spans="1:11" s="37" customFormat="1" ht="13" x14ac:dyDescent="0.3">
      <c r="A144" s="35"/>
      <c r="B144" s="39" t="s">
        <v>46</v>
      </c>
      <c r="C144" s="38">
        <v>45577</v>
      </c>
      <c r="D144" s="40" t="s">
        <v>47</v>
      </c>
      <c r="E144" s="38">
        <v>45579</v>
      </c>
      <c r="F144" s="39" t="s">
        <v>15</v>
      </c>
      <c r="G144" s="36">
        <v>2</v>
      </c>
      <c r="H144" s="39" t="s">
        <v>64</v>
      </c>
      <c r="I144" s="41">
        <v>0</v>
      </c>
      <c r="J144" s="40" t="s">
        <v>65</v>
      </c>
      <c r="K144" s="36">
        <v>1</v>
      </c>
    </row>
    <row r="145" spans="1:11" x14ac:dyDescent="0.35">
      <c r="A145" s="4"/>
      <c r="B145" s="66" t="s">
        <v>20</v>
      </c>
      <c r="C145" s="66"/>
      <c r="D145" s="66"/>
      <c r="E145" s="67" t="s">
        <v>74</v>
      </c>
      <c r="F145" s="67"/>
      <c r="G145" s="67"/>
      <c r="H145" s="43">
        <v>1</v>
      </c>
      <c r="I145" s="44">
        <v>50</v>
      </c>
      <c r="J145" s="68">
        <f t="shared" ref="J145:J152" si="10">H145*I145</f>
        <v>50</v>
      </c>
      <c r="K145" s="68"/>
    </row>
    <row r="146" spans="1:11" x14ac:dyDescent="0.35">
      <c r="A146" s="4"/>
      <c r="B146" s="63" t="s">
        <v>5</v>
      </c>
      <c r="C146" s="63"/>
      <c r="D146" s="63"/>
      <c r="E146" s="61" t="s">
        <v>95</v>
      </c>
      <c r="F146" s="61"/>
      <c r="G146" s="61"/>
      <c r="H146" s="45">
        <v>3</v>
      </c>
      <c r="I146" s="46">
        <v>200</v>
      </c>
      <c r="J146" s="64">
        <f t="shared" si="10"/>
        <v>600</v>
      </c>
      <c r="K146" s="64"/>
    </row>
    <row r="147" spans="1:11" x14ac:dyDescent="0.35">
      <c r="A147" s="4"/>
      <c r="B147" s="63" t="s">
        <v>21</v>
      </c>
      <c r="C147" s="63"/>
      <c r="D147" s="63"/>
      <c r="E147" s="61"/>
      <c r="F147" s="61"/>
      <c r="G147" s="61"/>
      <c r="H147" s="45">
        <v>4</v>
      </c>
      <c r="I147" s="47">
        <v>50</v>
      </c>
      <c r="J147" s="64">
        <f t="shared" si="10"/>
        <v>200</v>
      </c>
      <c r="K147" s="64"/>
    </row>
    <row r="148" spans="1:11" x14ac:dyDescent="0.35">
      <c r="A148" s="4"/>
      <c r="B148" s="63" t="s">
        <v>4</v>
      </c>
      <c r="C148" s="63"/>
      <c r="D148" s="63"/>
      <c r="E148" s="61"/>
      <c r="F148" s="61"/>
      <c r="G148" s="61"/>
      <c r="H148" s="45">
        <v>0</v>
      </c>
      <c r="I148" s="47">
        <v>0</v>
      </c>
      <c r="J148" s="64">
        <f t="shared" si="10"/>
        <v>0</v>
      </c>
      <c r="K148" s="64"/>
    </row>
    <row r="149" spans="1:11" x14ac:dyDescent="0.35">
      <c r="A149" s="4"/>
      <c r="B149" s="63" t="s">
        <v>3</v>
      </c>
      <c r="C149" s="63"/>
      <c r="D149" s="63"/>
      <c r="E149" s="61"/>
      <c r="F149" s="61"/>
      <c r="G149" s="61"/>
      <c r="H149" s="45">
        <v>0</v>
      </c>
      <c r="I149" s="47">
        <v>0</v>
      </c>
      <c r="J149" s="64">
        <f t="shared" si="10"/>
        <v>0</v>
      </c>
      <c r="K149" s="64"/>
    </row>
    <row r="150" spans="1:11" x14ac:dyDescent="0.35">
      <c r="A150" s="4"/>
      <c r="B150" s="63" t="s">
        <v>2</v>
      </c>
      <c r="C150" s="63"/>
      <c r="D150" s="63"/>
      <c r="E150" s="61"/>
      <c r="F150" s="61"/>
      <c r="G150" s="61"/>
      <c r="H150" s="45">
        <v>0</v>
      </c>
      <c r="I150" s="47">
        <v>0</v>
      </c>
      <c r="J150" s="64">
        <f t="shared" si="10"/>
        <v>0</v>
      </c>
      <c r="K150" s="64"/>
    </row>
    <row r="151" spans="1:11" x14ac:dyDescent="0.35">
      <c r="A151" s="4"/>
      <c r="B151" s="63" t="s">
        <v>22</v>
      </c>
      <c r="C151" s="63"/>
      <c r="D151" s="63"/>
      <c r="E151" s="61"/>
      <c r="F151" s="61"/>
      <c r="G151" s="61"/>
      <c r="H151" s="45">
        <v>0</v>
      </c>
      <c r="I151" s="47">
        <v>0</v>
      </c>
      <c r="J151" s="64">
        <f t="shared" si="10"/>
        <v>0</v>
      </c>
      <c r="K151" s="64"/>
    </row>
    <row r="152" spans="1:11" x14ac:dyDescent="0.35">
      <c r="A152" s="4"/>
      <c r="B152" s="63" t="s">
        <v>23</v>
      </c>
      <c r="C152" s="63"/>
      <c r="D152" s="63"/>
      <c r="E152" s="61"/>
      <c r="F152" s="61"/>
      <c r="G152" s="61"/>
      <c r="H152" s="45">
        <f>G144</f>
        <v>2</v>
      </c>
      <c r="I152" s="47">
        <v>25</v>
      </c>
      <c r="J152" s="64">
        <f t="shared" si="10"/>
        <v>50</v>
      </c>
      <c r="K152" s="64"/>
    </row>
    <row r="153" spans="1:11" x14ac:dyDescent="0.35">
      <c r="A153" s="4"/>
      <c r="B153" s="34"/>
      <c r="C153" s="22" t="s">
        <v>62</v>
      </c>
      <c r="D153" s="24">
        <f>J153/K144</f>
        <v>900</v>
      </c>
      <c r="E153" s="34"/>
      <c r="F153" s="22" t="s">
        <v>61</v>
      </c>
      <c r="G153" s="25">
        <f>J153/G144</f>
        <v>450</v>
      </c>
      <c r="H153" s="34"/>
      <c r="I153" s="23" t="s">
        <v>48</v>
      </c>
      <c r="J153" s="58">
        <f>SUM(J145:K152)</f>
        <v>900</v>
      </c>
      <c r="K153" s="58"/>
    </row>
    <row r="154" spans="1:11" x14ac:dyDescent="0.35">
      <c r="A154" s="4"/>
      <c r="B154" s="7"/>
      <c r="D154" s="7"/>
      <c r="E154" s="7"/>
      <c r="F154" s="7"/>
      <c r="G154" s="7"/>
      <c r="H154" s="6"/>
      <c r="I154" s="5"/>
      <c r="J154" s="62"/>
      <c r="K154" s="62"/>
    </row>
    <row r="155" spans="1:11" x14ac:dyDescent="0.35">
      <c r="A155" s="4"/>
      <c r="B155" s="65" t="s">
        <v>29</v>
      </c>
      <c r="C155" s="65"/>
      <c r="D155" s="65"/>
      <c r="E155" s="65"/>
      <c r="F155" s="65"/>
      <c r="G155" s="65"/>
      <c r="H155" s="65"/>
      <c r="I155" s="65"/>
      <c r="J155" s="65"/>
      <c r="K155" s="65"/>
    </row>
    <row r="156" spans="1:11" x14ac:dyDescent="0.35">
      <c r="A156" s="4"/>
      <c r="B156" s="60"/>
      <c r="C156" s="60"/>
      <c r="D156" s="60"/>
      <c r="E156" s="60"/>
      <c r="F156" s="60"/>
      <c r="G156" s="60"/>
      <c r="H156" s="60"/>
      <c r="I156" s="60"/>
      <c r="J156" s="60"/>
      <c r="K156" s="60"/>
    </row>
    <row r="157" spans="1:11" s="37" customFormat="1" ht="13" x14ac:dyDescent="0.3">
      <c r="A157" s="35"/>
      <c r="B157" s="39" t="s">
        <v>46</v>
      </c>
      <c r="C157" s="38">
        <v>45597</v>
      </c>
      <c r="D157" s="40" t="s">
        <v>47</v>
      </c>
      <c r="E157" s="38">
        <v>45597</v>
      </c>
      <c r="F157" s="39" t="s">
        <v>15</v>
      </c>
      <c r="G157" s="36">
        <f>E157-C157+1</f>
        <v>1</v>
      </c>
      <c r="H157" s="39" t="s">
        <v>64</v>
      </c>
      <c r="I157" s="41">
        <v>0</v>
      </c>
      <c r="J157" s="40" t="s">
        <v>65</v>
      </c>
      <c r="K157" s="36">
        <v>1</v>
      </c>
    </row>
    <row r="158" spans="1:11" x14ac:dyDescent="0.35">
      <c r="A158" s="4"/>
      <c r="B158" s="66" t="s">
        <v>20</v>
      </c>
      <c r="C158" s="66"/>
      <c r="D158" s="66"/>
      <c r="E158" s="67"/>
      <c r="F158" s="67"/>
      <c r="G158" s="67"/>
      <c r="H158" s="43">
        <v>0</v>
      </c>
      <c r="I158" s="44">
        <v>50</v>
      </c>
      <c r="J158" s="68">
        <f t="shared" ref="J158:J165" si="11">H158*I158</f>
        <v>0</v>
      </c>
      <c r="K158" s="68"/>
    </row>
    <row r="159" spans="1:11" x14ac:dyDescent="0.35">
      <c r="A159" s="4"/>
      <c r="B159" s="63" t="s">
        <v>5</v>
      </c>
      <c r="C159" s="63"/>
      <c r="D159" s="63"/>
      <c r="E159" s="61"/>
      <c r="F159" s="61"/>
      <c r="G159" s="61"/>
      <c r="H159" s="45">
        <v>0</v>
      </c>
      <c r="I159" s="46">
        <v>200</v>
      </c>
      <c r="J159" s="64">
        <f t="shared" si="11"/>
        <v>0</v>
      </c>
      <c r="K159" s="64"/>
    </row>
    <row r="160" spans="1:11" x14ac:dyDescent="0.35">
      <c r="A160" s="4"/>
      <c r="B160" s="63" t="s">
        <v>21</v>
      </c>
      <c r="C160" s="63"/>
      <c r="D160" s="63"/>
      <c r="E160" s="61"/>
      <c r="F160" s="61"/>
      <c r="G160" s="61"/>
      <c r="H160" s="45">
        <v>0</v>
      </c>
      <c r="I160" s="47">
        <v>50</v>
      </c>
      <c r="J160" s="64">
        <f t="shared" si="11"/>
        <v>0</v>
      </c>
      <c r="K160" s="64"/>
    </row>
    <row r="161" spans="1:11" x14ac:dyDescent="0.35">
      <c r="A161" s="4"/>
      <c r="B161" s="63" t="s">
        <v>4</v>
      </c>
      <c r="C161" s="63"/>
      <c r="D161" s="63"/>
      <c r="E161" s="61"/>
      <c r="F161" s="61"/>
      <c r="G161" s="61"/>
      <c r="H161" s="45">
        <v>0</v>
      </c>
      <c r="I161" s="47">
        <v>20</v>
      </c>
      <c r="J161" s="64">
        <f t="shared" si="11"/>
        <v>0</v>
      </c>
      <c r="K161" s="64"/>
    </row>
    <row r="162" spans="1:11" x14ac:dyDescent="0.35">
      <c r="A162" s="4"/>
      <c r="B162" s="63" t="s">
        <v>3</v>
      </c>
      <c r="C162" s="63"/>
      <c r="D162" s="63"/>
      <c r="E162" s="61"/>
      <c r="F162" s="61"/>
      <c r="G162" s="61"/>
      <c r="H162" s="45">
        <v>0</v>
      </c>
      <c r="I162" s="47">
        <v>0</v>
      </c>
      <c r="J162" s="64">
        <f t="shared" si="11"/>
        <v>0</v>
      </c>
      <c r="K162" s="64"/>
    </row>
    <row r="163" spans="1:11" x14ac:dyDescent="0.35">
      <c r="A163" s="4"/>
      <c r="B163" s="63" t="s">
        <v>2</v>
      </c>
      <c r="C163" s="63"/>
      <c r="D163" s="63"/>
      <c r="E163" s="61"/>
      <c r="F163" s="61"/>
      <c r="G163" s="61"/>
      <c r="H163" s="45">
        <v>0</v>
      </c>
      <c r="I163" s="47">
        <v>0</v>
      </c>
      <c r="J163" s="64">
        <f t="shared" si="11"/>
        <v>0</v>
      </c>
      <c r="K163" s="64"/>
    </row>
    <row r="164" spans="1:11" x14ac:dyDescent="0.35">
      <c r="A164" s="4"/>
      <c r="B164" s="63" t="s">
        <v>22</v>
      </c>
      <c r="C164" s="63"/>
      <c r="D164" s="63"/>
      <c r="E164" s="61"/>
      <c r="F164" s="61"/>
      <c r="G164" s="61"/>
      <c r="H164" s="45">
        <v>0</v>
      </c>
      <c r="I164" s="47">
        <v>0</v>
      </c>
      <c r="J164" s="64">
        <f t="shared" si="11"/>
        <v>0</v>
      </c>
      <c r="K164" s="64"/>
    </row>
    <row r="165" spans="1:11" x14ac:dyDescent="0.35">
      <c r="A165" s="4"/>
      <c r="B165" s="63" t="s">
        <v>23</v>
      </c>
      <c r="C165" s="63"/>
      <c r="D165" s="63"/>
      <c r="E165" s="61"/>
      <c r="F165" s="61"/>
      <c r="G165" s="61"/>
      <c r="H165" s="45">
        <v>0</v>
      </c>
      <c r="I165" s="47">
        <v>30</v>
      </c>
      <c r="J165" s="64">
        <f t="shared" si="11"/>
        <v>0</v>
      </c>
      <c r="K165" s="64"/>
    </row>
    <row r="166" spans="1:11" x14ac:dyDescent="0.35">
      <c r="A166" s="4"/>
      <c r="B166" s="34"/>
      <c r="C166" s="22" t="s">
        <v>62</v>
      </c>
      <c r="D166" s="24">
        <f>J166/K157</f>
        <v>0</v>
      </c>
      <c r="E166" s="34"/>
      <c r="F166" s="22" t="s">
        <v>61</v>
      </c>
      <c r="G166" s="25">
        <f>J166/G157</f>
        <v>0</v>
      </c>
      <c r="H166" s="34"/>
      <c r="I166" s="23" t="s">
        <v>48</v>
      </c>
      <c r="J166" s="58">
        <f>SUM(J158:K165)</f>
        <v>0</v>
      </c>
      <c r="K166" s="58"/>
    </row>
    <row r="167" spans="1:11" x14ac:dyDescent="0.35">
      <c r="A167" s="4"/>
      <c r="B167" s="7"/>
      <c r="D167" s="7"/>
      <c r="E167" s="7"/>
      <c r="F167" s="7"/>
      <c r="G167" s="7"/>
      <c r="H167" s="6"/>
      <c r="I167" s="5"/>
      <c r="J167" s="62"/>
      <c r="K167" s="62"/>
    </row>
    <row r="168" spans="1:11" x14ac:dyDescent="0.35">
      <c r="A168" s="4"/>
      <c r="B168" s="65" t="s">
        <v>30</v>
      </c>
      <c r="C168" s="65"/>
      <c r="D168" s="65"/>
      <c r="E168" s="65"/>
      <c r="F168" s="65"/>
      <c r="G168" s="65"/>
      <c r="H168" s="65"/>
      <c r="I168" s="65"/>
      <c r="J168" s="65"/>
      <c r="K168" s="65"/>
    </row>
    <row r="169" spans="1:11" x14ac:dyDescent="0.35">
      <c r="A169" s="4"/>
      <c r="B169" s="60" t="s">
        <v>101</v>
      </c>
      <c r="C169" s="60"/>
      <c r="D169" s="60"/>
      <c r="E169" s="60"/>
      <c r="F169" s="60"/>
      <c r="G169" s="60"/>
      <c r="H169" s="60"/>
      <c r="I169" s="60"/>
      <c r="J169" s="60"/>
      <c r="K169" s="60"/>
    </row>
    <row r="170" spans="1:11" s="37" customFormat="1" ht="13" x14ac:dyDescent="0.3">
      <c r="A170" s="35"/>
      <c r="B170" s="39" t="s">
        <v>46</v>
      </c>
      <c r="C170" s="38">
        <v>45652</v>
      </c>
      <c r="D170" s="40" t="s">
        <v>47</v>
      </c>
      <c r="E170" s="38">
        <v>45655</v>
      </c>
      <c r="F170" s="39" t="s">
        <v>15</v>
      </c>
      <c r="G170" s="36">
        <f>E170-C170+1</f>
        <v>4</v>
      </c>
      <c r="H170" s="39" t="s">
        <v>64</v>
      </c>
      <c r="I170" s="41">
        <v>0</v>
      </c>
      <c r="J170" s="40" t="s">
        <v>65</v>
      </c>
      <c r="K170" s="36">
        <v>1</v>
      </c>
    </row>
    <row r="171" spans="1:11" x14ac:dyDescent="0.35">
      <c r="A171" s="4"/>
      <c r="B171" s="66" t="s">
        <v>20</v>
      </c>
      <c r="C171" s="66"/>
      <c r="D171" s="66"/>
      <c r="E171" s="67" t="s">
        <v>73</v>
      </c>
      <c r="F171" s="67"/>
      <c r="G171" s="67"/>
      <c r="H171" s="43">
        <v>1</v>
      </c>
      <c r="I171" s="44">
        <v>100</v>
      </c>
      <c r="J171" s="68">
        <f t="shared" ref="J171:J178" si="12">H171*I171</f>
        <v>100</v>
      </c>
      <c r="K171" s="68"/>
    </row>
    <row r="172" spans="1:11" x14ac:dyDescent="0.35">
      <c r="A172" s="4"/>
      <c r="B172" s="63" t="s">
        <v>5</v>
      </c>
      <c r="C172" s="63"/>
      <c r="D172" s="63"/>
      <c r="E172" s="61" t="s">
        <v>102</v>
      </c>
      <c r="F172" s="61"/>
      <c r="G172" s="61"/>
      <c r="H172" s="45">
        <v>1</v>
      </c>
      <c r="I172" s="46">
        <v>2814</v>
      </c>
      <c r="J172" s="64">
        <f t="shared" si="12"/>
        <v>2814</v>
      </c>
      <c r="K172" s="64"/>
    </row>
    <row r="173" spans="1:11" x14ac:dyDescent="0.35">
      <c r="A173" s="4"/>
      <c r="B173" s="63" t="s">
        <v>21</v>
      </c>
      <c r="C173" s="63"/>
      <c r="D173" s="63"/>
      <c r="E173" s="61"/>
      <c r="F173" s="61"/>
      <c r="G173" s="61"/>
      <c r="H173" s="45">
        <v>4</v>
      </c>
      <c r="I173" s="47">
        <v>50</v>
      </c>
      <c r="J173" s="64">
        <f t="shared" si="12"/>
        <v>200</v>
      </c>
      <c r="K173" s="64"/>
    </row>
    <row r="174" spans="1:11" x14ac:dyDescent="0.35">
      <c r="A174" s="4"/>
      <c r="B174" s="63" t="s">
        <v>4</v>
      </c>
      <c r="C174" s="63"/>
      <c r="D174" s="63"/>
      <c r="E174" s="61" t="s">
        <v>103</v>
      </c>
      <c r="F174" s="61"/>
      <c r="G174" s="61"/>
      <c r="H174" s="45">
        <v>1</v>
      </c>
      <c r="I174" s="47">
        <v>150</v>
      </c>
      <c r="J174" s="64">
        <f t="shared" si="12"/>
        <v>150</v>
      </c>
      <c r="K174" s="64"/>
    </row>
    <row r="175" spans="1:11" x14ac:dyDescent="0.35">
      <c r="A175" s="4"/>
      <c r="B175" s="63" t="s">
        <v>3</v>
      </c>
      <c r="C175" s="63"/>
      <c r="D175" s="63"/>
      <c r="E175" s="61"/>
      <c r="F175" s="61"/>
      <c r="G175" s="61"/>
      <c r="H175" s="45">
        <v>0</v>
      </c>
      <c r="I175" s="47">
        <v>0</v>
      </c>
      <c r="J175" s="64">
        <f t="shared" si="12"/>
        <v>0</v>
      </c>
      <c r="K175" s="64"/>
    </row>
    <row r="176" spans="1:11" x14ac:dyDescent="0.35">
      <c r="A176" s="4"/>
      <c r="B176" s="63" t="s">
        <v>2</v>
      </c>
      <c r="C176" s="63"/>
      <c r="D176" s="63"/>
      <c r="E176" s="61"/>
      <c r="F176" s="61"/>
      <c r="G176" s="61"/>
      <c r="H176" s="45">
        <v>0</v>
      </c>
      <c r="I176" s="47">
        <v>0</v>
      </c>
      <c r="J176" s="64">
        <f t="shared" si="12"/>
        <v>0</v>
      </c>
      <c r="K176" s="64"/>
    </row>
    <row r="177" spans="1:11" x14ac:dyDescent="0.35">
      <c r="A177" s="4"/>
      <c r="B177" s="63" t="s">
        <v>22</v>
      </c>
      <c r="C177" s="63"/>
      <c r="D177" s="63"/>
      <c r="E177" s="61"/>
      <c r="F177" s="61"/>
      <c r="G177" s="61"/>
      <c r="H177" s="45">
        <v>0</v>
      </c>
      <c r="I177" s="47">
        <v>0</v>
      </c>
      <c r="J177" s="64">
        <f t="shared" si="12"/>
        <v>0</v>
      </c>
      <c r="K177" s="64"/>
    </row>
    <row r="178" spans="1:11" x14ac:dyDescent="0.35">
      <c r="A178" s="4"/>
      <c r="B178" s="63" t="s">
        <v>23</v>
      </c>
      <c r="C178" s="63"/>
      <c r="D178" s="63"/>
      <c r="E178" s="61"/>
      <c r="F178" s="61"/>
      <c r="G178" s="61"/>
      <c r="H178" s="45">
        <v>4</v>
      </c>
      <c r="I178" s="47">
        <v>50</v>
      </c>
      <c r="J178" s="64">
        <f t="shared" si="12"/>
        <v>200</v>
      </c>
      <c r="K178" s="64"/>
    </row>
    <row r="179" spans="1:11" x14ac:dyDescent="0.35">
      <c r="A179" s="4"/>
      <c r="B179" s="34"/>
      <c r="C179" s="22" t="s">
        <v>62</v>
      </c>
      <c r="D179" s="24">
        <f>J179/K170</f>
        <v>3464</v>
      </c>
      <c r="E179" s="34"/>
      <c r="F179" s="22" t="s">
        <v>61</v>
      </c>
      <c r="G179" s="25">
        <f>J179/G170</f>
        <v>866</v>
      </c>
      <c r="H179" s="34"/>
      <c r="I179" s="23" t="s">
        <v>48</v>
      </c>
      <c r="J179" s="58">
        <f>SUM(J171:K178)</f>
        <v>3464</v>
      </c>
      <c r="K179" s="58"/>
    </row>
    <row r="180" spans="1:11" ht="7.5" customHeight="1" x14ac:dyDescent="0.35">
      <c r="A180" s="4"/>
      <c r="B180" s="7"/>
      <c r="D180" s="7"/>
      <c r="E180" s="7"/>
      <c r="F180" s="7"/>
      <c r="G180" s="7"/>
      <c r="H180" s="6"/>
      <c r="I180" s="5"/>
      <c r="J180" s="1"/>
      <c r="K180" s="1"/>
    </row>
    <row r="181" spans="1:11" x14ac:dyDescent="0.35">
      <c r="A181" s="4"/>
      <c r="B181" s="3"/>
      <c r="C181" s="3"/>
      <c r="D181" s="3"/>
      <c r="E181" s="3"/>
      <c r="F181" s="3"/>
      <c r="G181" s="3"/>
      <c r="H181" s="3" t="s">
        <v>1</v>
      </c>
      <c r="I181" s="3"/>
      <c r="J181" s="70">
        <f>J36+J49+J62+J75+J88+J101+J114+J127+J140+J153+J166+J179</f>
        <v>24925.976666666666</v>
      </c>
      <c r="K181" s="57"/>
    </row>
  </sheetData>
  <mergeCells count="342">
    <mergeCell ref="B178:D178"/>
    <mergeCell ref="E178:G178"/>
    <mergeCell ref="J178:K178"/>
    <mergeCell ref="J179:K179"/>
    <mergeCell ref="J181:K181"/>
    <mergeCell ref="B176:D176"/>
    <mergeCell ref="E176:G176"/>
    <mergeCell ref="J176:K176"/>
    <mergeCell ref="B177:D177"/>
    <mergeCell ref="E177:G177"/>
    <mergeCell ref="J177:K177"/>
    <mergeCell ref="B174:D174"/>
    <mergeCell ref="E174:G174"/>
    <mergeCell ref="J174:K174"/>
    <mergeCell ref="B175:D175"/>
    <mergeCell ref="E175:G175"/>
    <mergeCell ref="J175:K175"/>
    <mergeCell ref="B172:D172"/>
    <mergeCell ref="E172:G172"/>
    <mergeCell ref="J172:K172"/>
    <mergeCell ref="B173:D173"/>
    <mergeCell ref="E173:G173"/>
    <mergeCell ref="J173:K173"/>
    <mergeCell ref="J166:K166"/>
    <mergeCell ref="J167:K167"/>
    <mergeCell ref="B168:K168"/>
    <mergeCell ref="B169:K169"/>
    <mergeCell ref="B171:D171"/>
    <mergeCell ref="E171:G171"/>
    <mergeCell ref="J171:K171"/>
    <mergeCell ref="B164:D164"/>
    <mergeCell ref="E164:G164"/>
    <mergeCell ref="J164:K164"/>
    <mergeCell ref="B165:D165"/>
    <mergeCell ref="E165:G165"/>
    <mergeCell ref="J165:K165"/>
    <mergeCell ref="B162:D162"/>
    <mergeCell ref="E162:G162"/>
    <mergeCell ref="J162:K162"/>
    <mergeCell ref="B163:D163"/>
    <mergeCell ref="E163:G163"/>
    <mergeCell ref="J163:K163"/>
    <mergeCell ref="B160:D160"/>
    <mergeCell ref="E160:G160"/>
    <mergeCell ref="J160:K160"/>
    <mergeCell ref="B161:D161"/>
    <mergeCell ref="E161:G161"/>
    <mergeCell ref="J161:K161"/>
    <mergeCell ref="B156:K156"/>
    <mergeCell ref="B158:D158"/>
    <mergeCell ref="E158:G158"/>
    <mergeCell ref="J158:K158"/>
    <mergeCell ref="B159:D159"/>
    <mergeCell ref="E159:G159"/>
    <mergeCell ref="J159:K159"/>
    <mergeCell ref="B152:D152"/>
    <mergeCell ref="E152:G152"/>
    <mergeCell ref="J152:K152"/>
    <mergeCell ref="J153:K153"/>
    <mergeCell ref="J154:K154"/>
    <mergeCell ref="B155:K155"/>
    <mergeCell ref="B150:D150"/>
    <mergeCell ref="E150:G150"/>
    <mergeCell ref="J150:K150"/>
    <mergeCell ref="B151:D151"/>
    <mergeCell ref="E151:G151"/>
    <mergeCell ref="J151:K151"/>
    <mergeCell ref="B148:D148"/>
    <mergeCell ref="E148:G148"/>
    <mergeCell ref="J148:K148"/>
    <mergeCell ref="B149:D149"/>
    <mergeCell ref="E149:G149"/>
    <mergeCell ref="J149:K149"/>
    <mergeCell ref="B146:D146"/>
    <mergeCell ref="E146:G146"/>
    <mergeCell ref="J146:K146"/>
    <mergeCell ref="B147:D147"/>
    <mergeCell ref="E147:G147"/>
    <mergeCell ref="J147:K147"/>
    <mergeCell ref="J140:K140"/>
    <mergeCell ref="J141:K141"/>
    <mergeCell ref="B142:K142"/>
    <mergeCell ref="B143:K143"/>
    <mergeCell ref="B145:D145"/>
    <mergeCell ref="E145:G145"/>
    <mergeCell ref="J145:K145"/>
    <mergeCell ref="B138:D138"/>
    <mergeCell ref="E138:G138"/>
    <mergeCell ref="J138:K138"/>
    <mergeCell ref="B139:D139"/>
    <mergeCell ref="E139:G139"/>
    <mergeCell ref="J139:K139"/>
    <mergeCell ref="B136:D136"/>
    <mergeCell ref="E136:G136"/>
    <mergeCell ref="J136:K136"/>
    <mergeCell ref="B137:D137"/>
    <mergeCell ref="E137:G137"/>
    <mergeCell ref="J137:K137"/>
    <mergeCell ref="B134:D134"/>
    <mergeCell ref="E134:G134"/>
    <mergeCell ref="J134:K134"/>
    <mergeCell ref="B135:D135"/>
    <mergeCell ref="E135:G135"/>
    <mergeCell ref="J135:K135"/>
    <mergeCell ref="B130:K130"/>
    <mergeCell ref="B132:D132"/>
    <mergeCell ref="E132:G132"/>
    <mergeCell ref="J132:K132"/>
    <mergeCell ref="B133:D133"/>
    <mergeCell ref="E133:G133"/>
    <mergeCell ref="J133:K133"/>
    <mergeCell ref="B126:D126"/>
    <mergeCell ref="E126:G126"/>
    <mergeCell ref="J126:K126"/>
    <mergeCell ref="J127:K127"/>
    <mergeCell ref="J128:K128"/>
    <mergeCell ref="B129:K129"/>
    <mergeCell ref="B124:D124"/>
    <mergeCell ref="E124:G124"/>
    <mergeCell ref="J124:K124"/>
    <mergeCell ref="B125:D125"/>
    <mergeCell ref="E125:G125"/>
    <mergeCell ref="J125:K125"/>
    <mergeCell ref="B122:D122"/>
    <mergeCell ref="E122:G122"/>
    <mergeCell ref="J122:K122"/>
    <mergeCell ref="B123:D123"/>
    <mergeCell ref="E123:G123"/>
    <mergeCell ref="J123:K123"/>
    <mergeCell ref="B120:D120"/>
    <mergeCell ref="E120:G120"/>
    <mergeCell ref="J120:K120"/>
    <mergeCell ref="B121:D121"/>
    <mergeCell ref="E121:G121"/>
    <mergeCell ref="J121:K121"/>
    <mergeCell ref="J114:K114"/>
    <mergeCell ref="J115:K115"/>
    <mergeCell ref="B116:K116"/>
    <mergeCell ref="B117:K117"/>
    <mergeCell ref="B119:D119"/>
    <mergeCell ref="E119:G119"/>
    <mergeCell ref="J119:K119"/>
    <mergeCell ref="B112:D112"/>
    <mergeCell ref="E112:G112"/>
    <mergeCell ref="J112:K112"/>
    <mergeCell ref="B113:D113"/>
    <mergeCell ref="E113:G113"/>
    <mergeCell ref="J113:K113"/>
    <mergeCell ref="B110:D110"/>
    <mergeCell ref="E110:G110"/>
    <mergeCell ref="J110:K110"/>
    <mergeCell ref="B111:D111"/>
    <mergeCell ref="E111:G111"/>
    <mergeCell ref="J111:K111"/>
    <mergeCell ref="B108:D108"/>
    <mergeCell ref="E108:G108"/>
    <mergeCell ref="J108:K108"/>
    <mergeCell ref="B109:D109"/>
    <mergeCell ref="E109:G109"/>
    <mergeCell ref="J109:K109"/>
    <mergeCell ref="B104:K104"/>
    <mergeCell ref="B106:D106"/>
    <mergeCell ref="E106:G106"/>
    <mergeCell ref="J106:K106"/>
    <mergeCell ref="B107:D107"/>
    <mergeCell ref="E107:G107"/>
    <mergeCell ref="J107:K107"/>
    <mergeCell ref="B100:D100"/>
    <mergeCell ref="E100:G100"/>
    <mergeCell ref="J100:K100"/>
    <mergeCell ref="J101:K101"/>
    <mergeCell ref="J102:K102"/>
    <mergeCell ref="B103:K103"/>
    <mergeCell ref="B98:D98"/>
    <mergeCell ref="E98:G98"/>
    <mergeCell ref="J98:K98"/>
    <mergeCell ref="B99:D99"/>
    <mergeCell ref="E99:G99"/>
    <mergeCell ref="J99:K99"/>
    <mergeCell ref="B96:D96"/>
    <mergeCell ref="E96:G96"/>
    <mergeCell ref="J96:K96"/>
    <mergeCell ref="B97:D97"/>
    <mergeCell ref="E97:G97"/>
    <mergeCell ref="J97:K97"/>
    <mergeCell ref="B94:D94"/>
    <mergeCell ref="E94:G94"/>
    <mergeCell ref="J94:K94"/>
    <mergeCell ref="B95:D95"/>
    <mergeCell ref="E95:G95"/>
    <mergeCell ref="J95:K95"/>
    <mergeCell ref="J88:K88"/>
    <mergeCell ref="J89:K89"/>
    <mergeCell ref="B90:K90"/>
    <mergeCell ref="B91:K91"/>
    <mergeCell ref="B93:D93"/>
    <mergeCell ref="E93:G93"/>
    <mergeCell ref="J93:K93"/>
    <mergeCell ref="B86:D86"/>
    <mergeCell ref="E86:G86"/>
    <mergeCell ref="J86:K86"/>
    <mergeCell ref="B87:D87"/>
    <mergeCell ref="E87:G87"/>
    <mergeCell ref="J87:K87"/>
    <mergeCell ref="B84:D84"/>
    <mergeCell ref="E84:G84"/>
    <mergeCell ref="J84:K84"/>
    <mergeCell ref="B85:D85"/>
    <mergeCell ref="E85:G85"/>
    <mergeCell ref="J85:K85"/>
    <mergeCell ref="B82:D82"/>
    <mergeCell ref="E82:G82"/>
    <mergeCell ref="J82:K82"/>
    <mergeCell ref="B83:D83"/>
    <mergeCell ref="E83:G83"/>
    <mergeCell ref="J83:K83"/>
    <mergeCell ref="B78:K78"/>
    <mergeCell ref="B80:D80"/>
    <mergeCell ref="E80:G80"/>
    <mergeCell ref="J80:K80"/>
    <mergeCell ref="B81:D81"/>
    <mergeCell ref="E81:G81"/>
    <mergeCell ref="J81:K81"/>
    <mergeCell ref="B74:D74"/>
    <mergeCell ref="E74:G74"/>
    <mergeCell ref="J74:K74"/>
    <mergeCell ref="J75:K75"/>
    <mergeCell ref="J76:K76"/>
    <mergeCell ref="B77:K77"/>
    <mergeCell ref="B72:D72"/>
    <mergeCell ref="E72:G72"/>
    <mergeCell ref="J72:K72"/>
    <mergeCell ref="B73:D73"/>
    <mergeCell ref="E73:G73"/>
    <mergeCell ref="J73:K73"/>
    <mergeCell ref="B70:D70"/>
    <mergeCell ref="E70:G70"/>
    <mergeCell ref="J70:K70"/>
    <mergeCell ref="B71:D71"/>
    <mergeCell ref="E71:G71"/>
    <mergeCell ref="J71:K71"/>
    <mergeCell ref="B68:D68"/>
    <mergeCell ref="E68:G68"/>
    <mergeCell ref="J68:K68"/>
    <mergeCell ref="B69:D69"/>
    <mergeCell ref="E69:G69"/>
    <mergeCell ref="J69:K69"/>
    <mergeCell ref="J62:K62"/>
    <mergeCell ref="J63:K63"/>
    <mergeCell ref="B64:K64"/>
    <mergeCell ref="B65:K65"/>
    <mergeCell ref="B67:D67"/>
    <mergeCell ref="E67:G67"/>
    <mergeCell ref="J67:K67"/>
    <mergeCell ref="B60:D60"/>
    <mergeCell ref="E60:G60"/>
    <mergeCell ref="J60:K60"/>
    <mergeCell ref="B61:D61"/>
    <mergeCell ref="E61:G61"/>
    <mergeCell ref="J61:K61"/>
    <mergeCell ref="B58:D58"/>
    <mergeCell ref="E58:G58"/>
    <mergeCell ref="J58:K58"/>
    <mergeCell ref="B59:D59"/>
    <mergeCell ref="E59:G59"/>
    <mergeCell ref="J59:K59"/>
    <mergeCell ref="B56:D56"/>
    <mergeCell ref="E56:G56"/>
    <mergeCell ref="J56:K56"/>
    <mergeCell ref="B57:D57"/>
    <mergeCell ref="E57:G57"/>
    <mergeCell ref="J57:K57"/>
    <mergeCell ref="B52:K52"/>
    <mergeCell ref="B54:D54"/>
    <mergeCell ref="E54:G54"/>
    <mergeCell ref="J54:K54"/>
    <mergeCell ref="B55:D55"/>
    <mergeCell ref="E55:G55"/>
    <mergeCell ref="J55:K55"/>
    <mergeCell ref="B48:D48"/>
    <mergeCell ref="E48:G48"/>
    <mergeCell ref="J48:K48"/>
    <mergeCell ref="J49:K49"/>
    <mergeCell ref="J50:K50"/>
    <mergeCell ref="B51:K51"/>
    <mergeCell ref="B46:D46"/>
    <mergeCell ref="E46:G46"/>
    <mergeCell ref="J46:K46"/>
    <mergeCell ref="B47:D47"/>
    <mergeCell ref="E47:G47"/>
    <mergeCell ref="J47:K47"/>
    <mergeCell ref="B44:D44"/>
    <mergeCell ref="E44:G44"/>
    <mergeCell ref="J44:K44"/>
    <mergeCell ref="B45:D45"/>
    <mergeCell ref="E45:G45"/>
    <mergeCell ref="J45:K45"/>
    <mergeCell ref="B42:D42"/>
    <mergeCell ref="E42:G42"/>
    <mergeCell ref="J42:K42"/>
    <mergeCell ref="B43:D43"/>
    <mergeCell ref="E43:G43"/>
    <mergeCell ref="J43:K43"/>
    <mergeCell ref="J36:K36"/>
    <mergeCell ref="B38:K38"/>
    <mergeCell ref="B39:K39"/>
    <mergeCell ref="B41:D41"/>
    <mergeCell ref="E41:G41"/>
    <mergeCell ref="J41:K41"/>
    <mergeCell ref="B34:D34"/>
    <mergeCell ref="E34:G34"/>
    <mergeCell ref="J34:K34"/>
    <mergeCell ref="B35:D35"/>
    <mergeCell ref="E35:G35"/>
    <mergeCell ref="J35:K35"/>
    <mergeCell ref="B32:D32"/>
    <mergeCell ref="E32:G32"/>
    <mergeCell ref="J32:K32"/>
    <mergeCell ref="B33:D33"/>
    <mergeCell ref="E33:G33"/>
    <mergeCell ref="J33:K33"/>
    <mergeCell ref="B31:D31"/>
    <mergeCell ref="E31:G31"/>
    <mergeCell ref="J31:K31"/>
    <mergeCell ref="B25:K25"/>
    <mergeCell ref="B26:K26"/>
    <mergeCell ref="B28:D28"/>
    <mergeCell ref="E28:G28"/>
    <mergeCell ref="J28:K28"/>
    <mergeCell ref="B29:D29"/>
    <mergeCell ref="E29:G29"/>
    <mergeCell ref="J29:K29"/>
    <mergeCell ref="B2:K2"/>
    <mergeCell ref="B4:D4"/>
    <mergeCell ref="E4:F4"/>
    <mergeCell ref="G4:K4"/>
    <mergeCell ref="B22:K22"/>
    <mergeCell ref="B23:D23"/>
    <mergeCell ref="E23:G23"/>
    <mergeCell ref="B30:D30"/>
    <mergeCell ref="E30:G30"/>
    <mergeCell ref="J30:K30"/>
  </mergeCells>
  <conditionalFormatting sqref="C13">
    <cfRule type="cellIs" dxfId="54" priority="28" operator="lessThan">
      <formula>0</formula>
    </cfRule>
    <cfRule type="cellIs" dxfId="53" priority="29" operator="greaterThan">
      <formula>0</formula>
    </cfRule>
  </conditionalFormatting>
  <conditionalFormatting sqref="H28:K35">
    <cfRule type="cellIs" dxfId="52" priority="1" operator="equal">
      <formula>0</formula>
    </cfRule>
  </conditionalFormatting>
  <conditionalFormatting sqref="H41:K48">
    <cfRule type="cellIs" dxfId="51" priority="24" operator="equal">
      <formula>0</formula>
    </cfRule>
  </conditionalFormatting>
  <conditionalFormatting sqref="H54:K61">
    <cfRule type="cellIs" dxfId="50" priority="22" operator="equal">
      <formula>0</formula>
    </cfRule>
  </conditionalFormatting>
  <conditionalFormatting sqref="H67:K74">
    <cfRule type="cellIs" dxfId="49" priority="20" operator="equal">
      <formula>0</formula>
    </cfRule>
  </conditionalFormatting>
  <conditionalFormatting sqref="H80:K87">
    <cfRule type="cellIs" dxfId="48" priority="18" operator="equal">
      <formula>0</formula>
    </cfRule>
  </conditionalFormatting>
  <conditionalFormatting sqref="H93:K100">
    <cfRule type="cellIs" dxfId="47" priority="16" operator="equal">
      <formula>0</formula>
    </cfRule>
  </conditionalFormatting>
  <conditionalFormatting sqref="H106:K113">
    <cfRule type="cellIs" dxfId="46" priority="14" operator="equal">
      <formula>0</formula>
    </cfRule>
  </conditionalFormatting>
  <conditionalFormatting sqref="H119:K126">
    <cfRule type="cellIs" dxfId="45" priority="12" operator="equal">
      <formula>0</formula>
    </cfRule>
  </conditionalFormatting>
  <conditionalFormatting sqref="H132:K139">
    <cfRule type="cellIs" dxfId="44" priority="2" operator="equal">
      <formula>0</formula>
    </cfRule>
  </conditionalFormatting>
  <conditionalFormatting sqref="H145:K152">
    <cfRule type="cellIs" dxfId="43" priority="10" operator="equal">
      <formula>0</formula>
    </cfRule>
  </conditionalFormatting>
  <conditionalFormatting sqref="H158:K165">
    <cfRule type="cellIs" dxfId="42" priority="8" operator="equal">
      <formula>0</formula>
    </cfRule>
  </conditionalFormatting>
  <conditionalFormatting sqref="H171:K178">
    <cfRule type="cellIs" dxfId="41" priority="4" operator="equal">
      <formula>0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0D49-3C59-4185-BDB9-32256692285A}">
  <dimension ref="A1:N181"/>
  <sheetViews>
    <sheetView showGridLines="0" zoomScale="85" zoomScaleNormal="85" workbookViewId="0">
      <selection activeCell="C8" sqref="C8"/>
    </sheetView>
  </sheetViews>
  <sheetFormatPr defaultColWidth="8.81640625" defaultRowHeight="14.5" x14ac:dyDescent="0.35"/>
  <cols>
    <col min="1" max="1" width="3.36328125" customWidth="1"/>
    <col min="2" max="2" width="12.1796875" customWidth="1"/>
    <col min="3" max="3" width="14.54296875" customWidth="1"/>
    <col min="4" max="4" width="12.1796875" customWidth="1"/>
    <col min="5" max="6" width="12.90625" customWidth="1"/>
    <col min="7" max="10" width="12" customWidth="1"/>
    <col min="11" max="11" width="2.81640625" customWidth="1"/>
  </cols>
  <sheetData>
    <row r="1" spans="1:11" ht="6.75" customHeight="1" x14ac:dyDescent="0.35"/>
    <row r="2" spans="1:11" ht="45" customHeight="1" x14ac:dyDescent="0.35">
      <c r="A2" s="9"/>
      <c r="B2" s="59" t="s">
        <v>79</v>
      </c>
      <c r="C2" s="59"/>
      <c r="D2" s="59"/>
      <c r="E2" s="59"/>
      <c r="F2" s="59"/>
      <c r="G2" s="59"/>
      <c r="H2" s="59"/>
      <c r="I2" s="59"/>
      <c r="J2" s="59"/>
      <c r="K2" s="59"/>
    </row>
    <row r="3" spans="1:11" ht="3.75" customHeight="1" x14ac:dyDescent="0.35">
      <c r="A3" s="9"/>
      <c r="B3" s="7"/>
      <c r="C3" s="7"/>
      <c r="D3" s="7"/>
      <c r="E3" s="7"/>
      <c r="F3" s="7"/>
      <c r="G3" s="7"/>
      <c r="J3" s="7"/>
      <c r="K3" s="18"/>
    </row>
    <row r="4" spans="1:11" x14ac:dyDescent="0.35">
      <c r="A4" s="9"/>
      <c r="B4" s="57" t="s">
        <v>14</v>
      </c>
      <c r="C4" s="57"/>
      <c r="D4" s="57"/>
      <c r="E4" s="57" t="s">
        <v>50</v>
      </c>
      <c r="F4" s="57"/>
      <c r="G4" s="57" t="s">
        <v>51</v>
      </c>
      <c r="H4" s="57"/>
      <c r="I4" s="57"/>
      <c r="J4" s="57"/>
      <c r="K4" s="57"/>
    </row>
    <row r="5" spans="1:11" x14ac:dyDescent="0.35">
      <c r="A5" s="9"/>
      <c r="B5" s="11"/>
      <c r="C5" s="11"/>
      <c r="D5" s="11"/>
      <c r="E5" s="19"/>
      <c r="F5" s="19"/>
      <c r="G5" s="27"/>
      <c r="H5" s="20"/>
      <c r="I5" s="19"/>
      <c r="J5" s="19"/>
      <c r="K5" s="8"/>
    </row>
    <row r="6" spans="1:11" x14ac:dyDescent="0.35">
      <c r="A6" s="9"/>
      <c r="B6" s="11"/>
      <c r="C6" s="15" t="s">
        <v>13</v>
      </c>
      <c r="D6" s="11"/>
      <c r="E6" s="19"/>
      <c r="F6" s="19"/>
      <c r="G6" s="16">
        <f t="shared" ref="G6:G17" si="0">F7/$C$10</f>
        <v>0</v>
      </c>
      <c r="H6" s="19"/>
      <c r="I6" s="19"/>
      <c r="J6" s="19"/>
      <c r="K6" s="8"/>
    </row>
    <row r="7" spans="1:11" ht="15.5" x14ac:dyDescent="0.35">
      <c r="A7" s="9"/>
      <c r="B7" s="11"/>
      <c r="C7" s="12">
        <v>10000</v>
      </c>
      <c r="D7" s="11"/>
      <c r="E7" s="26" t="s">
        <v>32</v>
      </c>
      <c r="F7" s="30">
        <f>J36</f>
        <v>0</v>
      </c>
      <c r="G7" s="16">
        <f>F8/$C$10</f>
        <v>0</v>
      </c>
      <c r="H7" s="21"/>
      <c r="I7" s="21"/>
      <c r="J7" s="21"/>
      <c r="K7" s="17"/>
    </row>
    <row r="8" spans="1:11" x14ac:dyDescent="0.35">
      <c r="A8" s="9"/>
      <c r="B8" s="11"/>
      <c r="C8" s="11"/>
      <c r="D8" s="11"/>
      <c r="E8" s="29" t="s">
        <v>33</v>
      </c>
      <c r="F8" s="31">
        <f>J49</f>
        <v>0</v>
      </c>
      <c r="G8" s="16">
        <f t="shared" si="0"/>
        <v>0</v>
      </c>
      <c r="H8" s="21"/>
      <c r="I8" s="21"/>
      <c r="J8" s="21"/>
      <c r="K8" s="17"/>
    </row>
    <row r="9" spans="1:11" x14ac:dyDescent="0.35">
      <c r="A9" s="9"/>
      <c r="B9" s="11"/>
      <c r="C9" s="13" t="s">
        <v>12</v>
      </c>
      <c r="D9" s="11"/>
      <c r="E9" s="29" t="s">
        <v>34</v>
      </c>
      <c r="F9" s="31">
        <f>J62</f>
        <v>0</v>
      </c>
      <c r="G9" s="16">
        <f t="shared" si="0"/>
        <v>0.59744511835113523</v>
      </c>
      <c r="H9" s="19"/>
      <c r="I9" s="19"/>
      <c r="J9" s="19"/>
      <c r="K9" s="8"/>
    </row>
    <row r="10" spans="1:11" ht="15.5" x14ac:dyDescent="0.35">
      <c r="A10" s="9"/>
      <c r="B10" s="11"/>
      <c r="C10" s="12">
        <f>J181</f>
        <v>9315.5</v>
      </c>
      <c r="D10" s="11"/>
      <c r="E10" s="26" t="s">
        <v>35</v>
      </c>
      <c r="F10" s="31">
        <f>J75</f>
        <v>5565.5</v>
      </c>
      <c r="G10" s="16">
        <f t="shared" si="0"/>
        <v>0</v>
      </c>
      <c r="H10" s="19"/>
      <c r="I10" s="19"/>
      <c r="J10" s="19"/>
      <c r="K10" s="8"/>
    </row>
    <row r="11" spans="1:11" x14ac:dyDescent="0.35">
      <c r="A11" s="9"/>
      <c r="B11" s="11"/>
      <c r="C11" s="11"/>
      <c r="D11" s="11"/>
      <c r="E11" s="28" t="s">
        <v>36</v>
      </c>
      <c r="F11" s="30">
        <f>J88</f>
        <v>0</v>
      </c>
      <c r="G11" s="16">
        <f t="shared" si="0"/>
        <v>0</v>
      </c>
      <c r="H11" s="19"/>
      <c r="I11" s="19"/>
      <c r="J11" s="19"/>
      <c r="K11" s="8"/>
    </row>
    <row r="12" spans="1:11" x14ac:dyDescent="0.35">
      <c r="A12" s="9"/>
      <c r="B12" s="11"/>
      <c r="C12" s="15" t="s">
        <v>11</v>
      </c>
      <c r="D12" s="11"/>
      <c r="E12" s="29" t="s">
        <v>37</v>
      </c>
      <c r="F12" s="31">
        <f>J101</f>
        <v>0</v>
      </c>
      <c r="G12" s="16">
        <f t="shared" si="0"/>
        <v>0</v>
      </c>
      <c r="H12" s="19"/>
      <c r="I12" s="19"/>
      <c r="J12" s="19"/>
      <c r="K12" s="8"/>
    </row>
    <row r="13" spans="1:11" ht="15.5" x14ac:dyDescent="0.35">
      <c r="A13" s="9"/>
      <c r="B13" s="11"/>
      <c r="C13" s="14">
        <f>C7-C10</f>
        <v>684.5</v>
      </c>
      <c r="D13" s="11"/>
      <c r="E13" s="26" t="s">
        <v>38</v>
      </c>
      <c r="F13" s="31">
        <f>J114</f>
        <v>0</v>
      </c>
      <c r="G13" s="16">
        <f t="shared" si="0"/>
        <v>0</v>
      </c>
      <c r="H13" s="19"/>
      <c r="I13" s="19"/>
      <c r="J13" s="19"/>
      <c r="K13" s="8"/>
    </row>
    <row r="14" spans="1:11" x14ac:dyDescent="0.35">
      <c r="A14" s="9"/>
      <c r="B14" s="11"/>
      <c r="C14" s="11"/>
      <c r="D14" s="11"/>
      <c r="E14" s="28" t="s">
        <v>39</v>
      </c>
      <c r="F14" s="30">
        <f>J127</f>
        <v>0</v>
      </c>
      <c r="G14" s="16">
        <f t="shared" si="0"/>
        <v>0</v>
      </c>
      <c r="H14" s="19"/>
      <c r="I14" s="19"/>
      <c r="J14" s="19"/>
      <c r="K14" s="8"/>
    </row>
    <row r="15" spans="1:11" x14ac:dyDescent="0.35">
      <c r="A15" s="9"/>
      <c r="B15" s="11"/>
      <c r="C15" s="13" t="s">
        <v>63</v>
      </c>
      <c r="D15" s="11"/>
      <c r="E15" s="29" t="s">
        <v>40</v>
      </c>
      <c r="F15" s="31">
        <f>J140</f>
        <v>0</v>
      </c>
      <c r="G15" s="16">
        <f t="shared" si="0"/>
        <v>0.40255488164886477</v>
      </c>
      <c r="H15" s="19"/>
      <c r="I15" s="19"/>
      <c r="J15" s="19"/>
      <c r="K15" s="8"/>
    </row>
    <row r="16" spans="1:11" ht="15.5" x14ac:dyDescent="0.35">
      <c r="A16" s="9"/>
      <c r="B16" s="11"/>
      <c r="C16" s="33">
        <f>I27+I40+I53+I66+I79+I92+I105+I118+I131+I144+I157+I170</f>
        <v>13</v>
      </c>
      <c r="D16" s="11"/>
      <c r="E16" s="29" t="s">
        <v>41</v>
      </c>
      <c r="F16" s="31">
        <f>J153</f>
        <v>3750</v>
      </c>
      <c r="G16" s="16">
        <f t="shared" si="0"/>
        <v>0</v>
      </c>
      <c r="H16" s="19"/>
      <c r="I16" s="19"/>
      <c r="J16" s="19"/>
      <c r="K16" s="8"/>
    </row>
    <row r="17" spans="1:11" x14ac:dyDescent="0.35">
      <c r="A17" s="9"/>
      <c r="B17" s="11"/>
      <c r="C17" s="11"/>
      <c r="D17" s="11"/>
      <c r="E17" s="26" t="s">
        <v>42</v>
      </c>
      <c r="F17" s="31">
        <f>J166</f>
        <v>0</v>
      </c>
      <c r="G17" s="16">
        <f t="shared" si="0"/>
        <v>0</v>
      </c>
      <c r="H17" s="8"/>
      <c r="I17" s="8"/>
      <c r="J17" s="8"/>
      <c r="K17" s="8"/>
    </row>
    <row r="18" spans="1:11" x14ac:dyDescent="0.35">
      <c r="A18" s="9"/>
      <c r="B18" s="11"/>
      <c r="C18" s="13" t="s">
        <v>60</v>
      </c>
      <c r="D18" s="11"/>
      <c r="E18" s="28" t="s">
        <v>43</v>
      </c>
      <c r="F18" s="32">
        <f>J179</f>
        <v>0</v>
      </c>
      <c r="G18" s="8"/>
      <c r="H18" s="8"/>
      <c r="I18" s="8"/>
      <c r="J18" s="8"/>
      <c r="K18" s="8"/>
    </row>
    <row r="19" spans="1:11" ht="15.5" x14ac:dyDescent="0.35">
      <c r="A19" s="9"/>
      <c r="B19" s="11"/>
      <c r="C19" s="12">
        <f>AVERAGE(F7:F18)</f>
        <v>776.29166666666663</v>
      </c>
      <c r="D19" s="11"/>
      <c r="E19" s="8"/>
      <c r="F19" s="8"/>
      <c r="G19" s="8"/>
      <c r="H19" s="8"/>
      <c r="I19" s="8"/>
      <c r="J19" s="8"/>
      <c r="K19" s="8"/>
    </row>
    <row r="20" spans="1:11" x14ac:dyDescent="0.35">
      <c r="A20" s="9"/>
      <c r="B20" s="11"/>
      <c r="C20" s="11"/>
      <c r="D20" s="11"/>
      <c r="E20" s="8"/>
      <c r="F20" s="8"/>
      <c r="G20" s="8"/>
      <c r="H20" s="8"/>
      <c r="I20" s="8"/>
      <c r="J20" s="8"/>
      <c r="K20" s="8"/>
    </row>
    <row r="21" spans="1:11" ht="10.5" customHeight="1" x14ac:dyDescent="0.3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8" customHeight="1" x14ac:dyDescent="0.35">
      <c r="A22" s="9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x14ac:dyDescent="0.35">
      <c r="A23" s="4"/>
      <c r="B23" s="71" t="s">
        <v>10</v>
      </c>
      <c r="C23" s="71"/>
      <c r="D23" s="71"/>
      <c r="E23" s="72" t="s">
        <v>9</v>
      </c>
      <c r="F23" s="72"/>
      <c r="G23" s="72"/>
      <c r="H23" s="42" t="s">
        <v>8</v>
      </c>
      <c r="I23" s="42" t="s">
        <v>7</v>
      </c>
      <c r="J23" s="42" t="s">
        <v>6</v>
      </c>
      <c r="K23" s="8"/>
    </row>
    <row r="24" spans="1:11" ht="11.25" customHeight="1" x14ac:dyDescent="0.35">
      <c r="A24" s="4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5">
      <c r="A25" s="4"/>
      <c r="B25" s="65" t="s">
        <v>0</v>
      </c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35">
      <c r="A26" s="4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s="37" customFormat="1" ht="13" x14ac:dyDescent="0.3">
      <c r="A27" s="35"/>
      <c r="B27" s="39" t="s">
        <v>46</v>
      </c>
      <c r="C27" s="38">
        <v>45658</v>
      </c>
      <c r="D27" s="40" t="s">
        <v>47</v>
      </c>
      <c r="E27" s="38">
        <v>45658</v>
      </c>
      <c r="F27" s="39" t="s">
        <v>15</v>
      </c>
      <c r="G27" s="36">
        <f>E27-C27+1</f>
        <v>1</v>
      </c>
      <c r="H27" s="39" t="s">
        <v>64</v>
      </c>
      <c r="I27" s="41">
        <v>0</v>
      </c>
      <c r="J27" s="40" t="s">
        <v>65</v>
      </c>
      <c r="K27" s="36">
        <v>1</v>
      </c>
    </row>
    <row r="28" spans="1:11" x14ac:dyDescent="0.35">
      <c r="A28" s="4"/>
      <c r="B28" s="66" t="s">
        <v>20</v>
      </c>
      <c r="C28" s="66"/>
      <c r="D28" s="66"/>
      <c r="E28" s="67"/>
      <c r="F28" s="67"/>
      <c r="G28" s="67"/>
      <c r="H28" s="43">
        <v>0</v>
      </c>
      <c r="I28" s="44">
        <v>25</v>
      </c>
      <c r="J28" s="68">
        <f>H28*I28</f>
        <v>0</v>
      </c>
      <c r="K28" s="68"/>
    </row>
    <row r="29" spans="1:11" x14ac:dyDescent="0.35">
      <c r="A29" s="4"/>
      <c r="B29" s="63" t="s">
        <v>5</v>
      </c>
      <c r="C29" s="63"/>
      <c r="D29" s="63"/>
      <c r="E29" s="61"/>
      <c r="F29" s="61"/>
      <c r="G29" s="61"/>
      <c r="H29" s="45">
        <v>0</v>
      </c>
      <c r="I29" s="47">
        <v>1139.8800000000001</v>
      </c>
      <c r="J29" s="64">
        <f>H29*I29</f>
        <v>0</v>
      </c>
      <c r="K29" s="64"/>
    </row>
    <row r="30" spans="1:11" x14ac:dyDescent="0.35">
      <c r="A30" s="4"/>
      <c r="B30" s="63" t="s">
        <v>21</v>
      </c>
      <c r="C30" s="63"/>
      <c r="D30" s="63"/>
      <c r="E30" s="61"/>
      <c r="F30" s="61"/>
      <c r="G30" s="61"/>
      <c r="H30" s="45">
        <v>0</v>
      </c>
      <c r="I30" s="47">
        <v>100</v>
      </c>
      <c r="J30" s="64">
        <f>H30*I30</f>
        <v>0</v>
      </c>
      <c r="K30" s="64"/>
    </row>
    <row r="31" spans="1:11" x14ac:dyDescent="0.35">
      <c r="A31" s="4"/>
      <c r="B31" s="63" t="s">
        <v>4</v>
      </c>
      <c r="C31" s="63"/>
      <c r="D31" s="63"/>
      <c r="E31" s="61"/>
      <c r="F31" s="61"/>
      <c r="G31" s="61"/>
      <c r="H31" s="45">
        <v>0</v>
      </c>
      <c r="I31" s="47">
        <v>250</v>
      </c>
      <c r="J31" s="64">
        <f>H31*I31</f>
        <v>0</v>
      </c>
      <c r="K31" s="64"/>
    </row>
    <row r="32" spans="1:11" x14ac:dyDescent="0.35">
      <c r="A32" s="4"/>
      <c r="B32" s="63" t="s">
        <v>3</v>
      </c>
      <c r="C32" s="63"/>
      <c r="D32" s="63"/>
      <c r="E32" s="61"/>
      <c r="F32" s="61"/>
      <c r="G32" s="61"/>
      <c r="H32" s="45">
        <v>0</v>
      </c>
      <c r="I32" s="47">
        <v>10</v>
      </c>
      <c r="J32" s="64">
        <f t="shared" ref="J32:J34" si="1">H32*I32</f>
        <v>0</v>
      </c>
      <c r="K32" s="64"/>
    </row>
    <row r="33" spans="1:11" x14ac:dyDescent="0.35">
      <c r="A33" s="4"/>
      <c r="B33" s="63" t="s">
        <v>2</v>
      </c>
      <c r="C33" s="63"/>
      <c r="D33" s="63"/>
      <c r="E33" s="61"/>
      <c r="F33" s="61"/>
      <c r="G33" s="61"/>
      <c r="H33" s="45">
        <v>0</v>
      </c>
      <c r="I33" s="47">
        <v>0</v>
      </c>
      <c r="J33" s="64">
        <f t="shared" si="1"/>
        <v>0</v>
      </c>
      <c r="K33" s="64"/>
    </row>
    <row r="34" spans="1:11" x14ac:dyDescent="0.35">
      <c r="A34" s="4"/>
      <c r="B34" s="63" t="s">
        <v>22</v>
      </c>
      <c r="C34" s="63"/>
      <c r="D34" s="63"/>
      <c r="E34" s="61"/>
      <c r="F34" s="61"/>
      <c r="G34" s="61"/>
      <c r="H34" s="45">
        <v>0</v>
      </c>
      <c r="I34" s="47">
        <v>0</v>
      </c>
      <c r="J34" s="64">
        <f t="shared" si="1"/>
        <v>0</v>
      </c>
      <c r="K34" s="64"/>
    </row>
    <row r="35" spans="1:11" x14ac:dyDescent="0.35">
      <c r="A35" s="4"/>
      <c r="B35" s="63" t="s">
        <v>23</v>
      </c>
      <c r="C35" s="63"/>
      <c r="D35" s="63"/>
      <c r="E35" s="61"/>
      <c r="F35" s="61"/>
      <c r="G35" s="61"/>
      <c r="H35" s="45">
        <v>0</v>
      </c>
      <c r="I35" s="47">
        <v>30</v>
      </c>
      <c r="J35" s="64">
        <f>H35*I35</f>
        <v>0</v>
      </c>
      <c r="K35" s="64"/>
    </row>
    <row r="36" spans="1:11" x14ac:dyDescent="0.35">
      <c r="A36" s="4"/>
      <c r="B36" s="34"/>
      <c r="C36" s="22" t="s">
        <v>62</v>
      </c>
      <c r="D36" s="24">
        <f>J36/K27</f>
        <v>0</v>
      </c>
      <c r="E36" s="34"/>
      <c r="F36" s="22" t="s">
        <v>61</v>
      </c>
      <c r="G36" s="25">
        <f>J36/G27</f>
        <v>0</v>
      </c>
      <c r="H36" s="34"/>
      <c r="I36" s="23" t="s">
        <v>48</v>
      </c>
      <c r="J36" s="58">
        <f>SUM(J28:K35)</f>
        <v>0</v>
      </c>
      <c r="K36" s="58"/>
    </row>
    <row r="37" spans="1:11" x14ac:dyDescent="0.35">
      <c r="A37" s="4"/>
      <c r="B37" s="7"/>
      <c r="D37" s="7"/>
      <c r="E37" s="7"/>
      <c r="F37" s="7"/>
      <c r="G37" s="7"/>
      <c r="H37" s="6"/>
      <c r="I37" s="5"/>
    </row>
    <row r="38" spans="1:11" ht="14" customHeight="1" x14ac:dyDescent="0.35">
      <c r="A38" s="4"/>
      <c r="B38" s="65" t="s">
        <v>16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35">
      <c r="A39" s="4"/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1" s="37" customFormat="1" ht="13" x14ac:dyDescent="0.3">
      <c r="A40" s="35"/>
      <c r="B40" s="39" t="s">
        <v>46</v>
      </c>
      <c r="C40" s="38">
        <v>45689</v>
      </c>
      <c r="D40" s="40" t="s">
        <v>47</v>
      </c>
      <c r="E40" s="38">
        <v>45689</v>
      </c>
      <c r="F40" s="39" t="s">
        <v>15</v>
      </c>
      <c r="G40" s="36">
        <f>E40-C40+1</f>
        <v>1</v>
      </c>
      <c r="H40" s="39" t="s">
        <v>64</v>
      </c>
      <c r="I40" s="41">
        <v>0</v>
      </c>
      <c r="J40" s="40" t="s">
        <v>65</v>
      </c>
      <c r="K40" s="36">
        <v>1</v>
      </c>
    </row>
    <row r="41" spans="1:11" x14ac:dyDescent="0.35">
      <c r="A41" s="4"/>
      <c r="B41" s="66" t="s">
        <v>20</v>
      </c>
      <c r="C41" s="66"/>
      <c r="D41" s="66"/>
      <c r="E41" s="67"/>
      <c r="F41" s="67"/>
      <c r="G41" s="67"/>
      <c r="H41" s="43">
        <v>0</v>
      </c>
      <c r="I41" s="44">
        <v>1000</v>
      </c>
      <c r="J41" s="68">
        <f>H41*I41</f>
        <v>0</v>
      </c>
      <c r="K41" s="68"/>
    </row>
    <row r="42" spans="1:11" x14ac:dyDescent="0.35">
      <c r="A42" s="4"/>
      <c r="B42" s="63" t="s">
        <v>5</v>
      </c>
      <c r="C42" s="63"/>
      <c r="D42" s="63"/>
      <c r="E42" s="61"/>
      <c r="F42" s="61"/>
      <c r="G42" s="61"/>
      <c r="H42" s="45">
        <v>0</v>
      </c>
      <c r="I42" s="46">
        <v>250</v>
      </c>
      <c r="J42" s="64">
        <f>H42*I42</f>
        <v>0</v>
      </c>
      <c r="K42" s="64"/>
    </row>
    <row r="43" spans="1:11" x14ac:dyDescent="0.35">
      <c r="A43" s="4"/>
      <c r="B43" s="63" t="s">
        <v>21</v>
      </c>
      <c r="C43" s="63"/>
      <c r="D43" s="63"/>
      <c r="E43" s="61"/>
      <c r="F43" s="61"/>
      <c r="G43" s="61"/>
      <c r="H43" s="45">
        <v>0</v>
      </c>
      <c r="I43" s="47">
        <v>50</v>
      </c>
      <c r="J43" s="64">
        <f t="shared" ref="J43:J47" si="2">H43*I43</f>
        <v>0</v>
      </c>
      <c r="K43" s="64"/>
    </row>
    <row r="44" spans="1:11" x14ac:dyDescent="0.35">
      <c r="A44" s="4"/>
      <c r="B44" s="63" t="s">
        <v>4</v>
      </c>
      <c r="C44" s="63"/>
      <c r="D44" s="63"/>
      <c r="E44" s="61"/>
      <c r="F44" s="61"/>
      <c r="G44" s="61"/>
      <c r="H44" s="45">
        <v>0</v>
      </c>
      <c r="I44" s="47">
        <v>250</v>
      </c>
      <c r="J44" s="64">
        <f t="shared" si="2"/>
        <v>0</v>
      </c>
      <c r="K44" s="64"/>
    </row>
    <row r="45" spans="1:11" x14ac:dyDescent="0.35">
      <c r="A45" s="4"/>
      <c r="B45" s="63" t="s">
        <v>3</v>
      </c>
      <c r="C45" s="63"/>
      <c r="D45" s="63"/>
      <c r="E45" s="61"/>
      <c r="F45" s="61"/>
      <c r="G45" s="61"/>
      <c r="H45" s="45">
        <v>0</v>
      </c>
      <c r="I45" s="47">
        <v>50</v>
      </c>
      <c r="J45" s="64">
        <f t="shared" si="2"/>
        <v>0</v>
      </c>
      <c r="K45" s="64"/>
    </row>
    <row r="46" spans="1:11" x14ac:dyDescent="0.35">
      <c r="A46" s="4"/>
      <c r="B46" s="63" t="s">
        <v>2</v>
      </c>
      <c r="C46" s="63"/>
      <c r="D46" s="63"/>
      <c r="E46" s="61"/>
      <c r="F46" s="61"/>
      <c r="G46" s="61"/>
      <c r="H46" s="45">
        <v>0</v>
      </c>
      <c r="I46" s="47">
        <v>0</v>
      </c>
      <c r="J46" s="64">
        <f t="shared" si="2"/>
        <v>0</v>
      </c>
      <c r="K46" s="64"/>
    </row>
    <row r="47" spans="1:11" x14ac:dyDescent="0.35">
      <c r="A47" s="4"/>
      <c r="B47" s="63" t="s">
        <v>22</v>
      </c>
      <c r="C47" s="63"/>
      <c r="D47" s="63"/>
      <c r="E47" s="61"/>
      <c r="F47" s="61"/>
      <c r="G47" s="61"/>
      <c r="H47" s="45">
        <v>0</v>
      </c>
      <c r="I47" s="47">
        <v>0</v>
      </c>
      <c r="J47" s="64">
        <f t="shared" si="2"/>
        <v>0</v>
      </c>
      <c r="K47" s="64"/>
    </row>
    <row r="48" spans="1:11" x14ac:dyDescent="0.35">
      <c r="A48" s="4"/>
      <c r="B48" s="63" t="s">
        <v>23</v>
      </c>
      <c r="C48" s="63"/>
      <c r="D48" s="63"/>
      <c r="E48" s="61"/>
      <c r="F48" s="61"/>
      <c r="G48" s="61"/>
      <c r="H48" s="45">
        <v>0</v>
      </c>
      <c r="I48" s="47">
        <v>35</v>
      </c>
      <c r="J48" s="64">
        <f>H48*I48</f>
        <v>0</v>
      </c>
      <c r="K48" s="64"/>
    </row>
    <row r="49" spans="1:11" x14ac:dyDescent="0.35">
      <c r="A49" s="4"/>
      <c r="B49" s="34"/>
      <c r="C49" s="22" t="s">
        <v>62</v>
      </c>
      <c r="D49" s="24">
        <f>J49/K40</f>
        <v>0</v>
      </c>
      <c r="E49" s="34"/>
      <c r="F49" s="22" t="s">
        <v>61</v>
      </c>
      <c r="G49" s="25">
        <f>J49/G40</f>
        <v>0</v>
      </c>
      <c r="H49" s="34"/>
      <c r="I49" s="23" t="s">
        <v>48</v>
      </c>
      <c r="J49" s="58">
        <f>SUM(J41:K48)</f>
        <v>0</v>
      </c>
      <c r="K49" s="58"/>
    </row>
    <row r="50" spans="1:11" x14ac:dyDescent="0.35">
      <c r="A50" s="4"/>
      <c r="B50" s="7"/>
      <c r="D50" s="7"/>
      <c r="E50" s="7"/>
      <c r="F50" s="7"/>
      <c r="G50" s="7"/>
      <c r="H50" s="6"/>
      <c r="I50" s="5"/>
      <c r="J50" s="69"/>
      <c r="K50" s="69"/>
    </row>
    <row r="51" spans="1:11" x14ac:dyDescent="0.35">
      <c r="A51" s="4"/>
      <c r="B51" s="65" t="s">
        <v>17</v>
      </c>
      <c r="C51" s="65"/>
      <c r="D51" s="65"/>
      <c r="E51" s="65"/>
      <c r="F51" s="65"/>
      <c r="G51" s="65"/>
      <c r="H51" s="65"/>
      <c r="I51" s="65"/>
      <c r="J51" s="65"/>
      <c r="K51" s="65"/>
    </row>
    <row r="52" spans="1:11" x14ac:dyDescent="0.35">
      <c r="A52" s="4"/>
      <c r="B52" s="60"/>
      <c r="C52" s="60"/>
      <c r="D52" s="60"/>
      <c r="E52" s="60"/>
      <c r="F52" s="60"/>
      <c r="G52" s="60"/>
      <c r="H52" s="60"/>
      <c r="I52" s="60"/>
      <c r="J52" s="60"/>
      <c r="K52" s="60"/>
    </row>
    <row r="53" spans="1:11" s="37" customFormat="1" ht="13" x14ac:dyDescent="0.3">
      <c r="A53" s="35"/>
      <c r="B53" s="39" t="s">
        <v>46</v>
      </c>
      <c r="C53" s="38">
        <v>45352</v>
      </c>
      <c r="D53" s="40" t="s">
        <v>47</v>
      </c>
      <c r="E53" s="38">
        <v>45352</v>
      </c>
      <c r="F53" s="39" t="s">
        <v>15</v>
      </c>
      <c r="G53" s="36">
        <f>E53-C53+1</f>
        <v>1</v>
      </c>
      <c r="H53" s="39" t="s">
        <v>64</v>
      </c>
      <c r="I53" s="41">
        <v>0</v>
      </c>
      <c r="J53" s="40" t="s">
        <v>65</v>
      </c>
      <c r="K53" s="36">
        <v>1</v>
      </c>
    </row>
    <row r="54" spans="1:11" x14ac:dyDescent="0.35">
      <c r="A54" s="4"/>
      <c r="B54" s="66" t="s">
        <v>20</v>
      </c>
      <c r="C54" s="66"/>
      <c r="D54" s="66"/>
      <c r="E54" s="67"/>
      <c r="F54" s="67"/>
      <c r="G54" s="67"/>
      <c r="H54" s="43">
        <v>0</v>
      </c>
      <c r="I54" s="44">
        <v>25</v>
      </c>
      <c r="J54" s="68">
        <f>H54*I54</f>
        <v>0</v>
      </c>
      <c r="K54" s="68"/>
    </row>
    <row r="55" spans="1:11" x14ac:dyDescent="0.35">
      <c r="A55" s="4"/>
      <c r="B55" s="63" t="s">
        <v>5</v>
      </c>
      <c r="C55" s="63"/>
      <c r="D55" s="63"/>
      <c r="E55" s="61"/>
      <c r="F55" s="61"/>
      <c r="G55" s="61"/>
      <c r="H55" s="45">
        <v>0</v>
      </c>
      <c r="I55" s="46">
        <v>250</v>
      </c>
      <c r="J55" s="64">
        <f>H55*I55</f>
        <v>0</v>
      </c>
      <c r="K55" s="64"/>
    </row>
    <row r="56" spans="1:11" x14ac:dyDescent="0.35">
      <c r="A56" s="4"/>
      <c r="B56" s="63" t="s">
        <v>21</v>
      </c>
      <c r="C56" s="63"/>
      <c r="D56" s="63"/>
      <c r="E56" s="61"/>
      <c r="F56" s="61"/>
      <c r="G56" s="61"/>
      <c r="H56" s="45">
        <v>0</v>
      </c>
      <c r="I56" s="47">
        <v>50</v>
      </c>
      <c r="J56" s="64">
        <f t="shared" ref="J56:J60" si="3">H56*I56</f>
        <v>0</v>
      </c>
      <c r="K56" s="64"/>
    </row>
    <row r="57" spans="1:11" x14ac:dyDescent="0.35">
      <c r="A57" s="4"/>
      <c r="B57" s="63" t="s">
        <v>4</v>
      </c>
      <c r="C57" s="63"/>
      <c r="D57" s="63"/>
      <c r="E57" s="61"/>
      <c r="F57" s="61"/>
      <c r="G57" s="61"/>
      <c r="H57" s="45">
        <v>0</v>
      </c>
      <c r="I57" s="47">
        <v>600</v>
      </c>
      <c r="J57" s="64">
        <f t="shared" si="3"/>
        <v>0</v>
      </c>
      <c r="K57" s="64"/>
    </row>
    <row r="58" spans="1:11" x14ac:dyDescent="0.35">
      <c r="A58" s="4"/>
      <c r="B58" s="63" t="s">
        <v>3</v>
      </c>
      <c r="C58" s="63"/>
      <c r="D58" s="63"/>
      <c r="E58" s="61"/>
      <c r="F58" s="61"/>
      <c r="G58" s="61"/>
      <c r="H58" s="45">
        <v>0</v>
      </c>
      <c r="I58" s="47">
        <v>32</v>
      </c>
      <c r="J58" s="64">
        <f t="shared" si="3"/>
        <v>0</v>
      </c>
      <c r="K58" s="64"/>
    </row>
    <row r="59" spans="1:11" x14ac:dyDescent="0.35">
      <c r="A59" s="4"/>
      <c r="B59" s="63" t="s">
        <v>2</v>
      </c>
      <c r="C59" s="63"/>
      <c r="D59" s="63"/>
      <c r="E59" s="61"/>
      <c r="F59" s="61"/>
      <c r="G59" s="61"/>
      <c r="H59" s="45">
        <v>0</v>
      </c>
      <c r="I59" s="47">
        <v>30</v>
      </c>
      <c r="J59" s="64">
        <f t="shared" si="3"/>
        <v>0</v>
      </c>
      <c r="K59" s="64"/>
    </row>
    <row r="60" spans="1:11" x14ac:dyDescent="0.35">
      <c r="A60" s="4"/>
      <c r="B60" s="63" t="s">
        <v>22</v>
      </c>
      <c r="C60" s="63"/>
      <c r="D60" s="63"/>
      <c r="E60" s="61"/>
      <c r="F60" s="61"/>
      <c r="G60" s="61"/>
      <c r="H60" s="45">
        <v>0</v>
      </c>
      <c r="I60" s="47">
        <v>0</v>
      </c>
      <c r="J60" s="64">
        <f t="shared" si="3"/>
        <v>0</v>
      </c>
      <c r="K60" s="64"/>
    </row>
    <row r="61" spans="1:11" x14ac:dyDescent="0.35">
      <c r="A61" s="4"/>
      <c r="B61" s="63" t="s">
        <v>23</v>
      </c>
      <c r="C61" s="63"/>
      <c r="D61" s="63"/>
      <c r="E61" s="61"/>
      <c r="F61" s="61"/>
      <c r="G61" s="61"/>
      <c r="H61" s="45">
        <v>0</v>
      </c>
      <c r="I61" s="47">
        <v>25</v>
      </c>
      <c r="J61" s="64">
        <f>H61*I61</f>
        <v>0</v>
      </c>
      <c r="K61" s="64"/>
    </row>
    <row r="62" spans="1:11" x14ac:dyDescent="0.35">
      <c r="A62" s="4"/>
      <c r="B62" s="34"/>
      <c r="C62" s="22" t="s">
        <v>62</v>
      </c>
      <c r="D62" s="24">
        <f>J62/K53</f>
        <v>0</v>
      </c>
      <c r="E62" s="34"/>
      <c r="F62" s="22" t="s">
        <v>61</v>
      </c>
      <c r="G62" s="25">
        <f>J62/G53</f>
        <v>0</v>
      </c>
      <c r="H62" s="34"/>
      <c r="I62" s="23" t="s">
        <v>48</v>
      </c>
      <c r="J62" s="58">
        <f>SUM(J54:K61)</f>
        <v>0</v>
      </c>
      <c r="K62" s="58"/>
    </row>
    <row r="63" spans="1:11" x14ac:dyDescent="0.35">
      <c r="A63" s="4"/>
      <c r="B63" s="7"/>
      <c r="D63" s="7"/>
      <c r="E63" s="7"/>
      <c r="F63" s="7"/>
      <c r="G63" s="7"/>
      <c r="H63" s="6"/>
      <c r="I63" s="5"/>
      <c r="J63" s="62"/>
      <c r="K63" s="62"/>
    </row>
    <row r="64" spans="1:11" x14ac:dyDescent="0.35">
      <c r="A64" s="4"/>
      <c r="B64" s="65" t="s">
        <v>18</v>
      </c>
      <c r="C64" s="65"/>
      <c r="D64" s="65"/>
      <c r="E64" s="65"/>
      <c r="F64" s="65"/>
      <c r="G64" s="65"/>
      <c r="H64" s="65"/>
      <c r="I64" s="65"/>
      <c r="J64" s="65"/>
      <c r="K64" s="65"/>
    </row>
    <row r="65" spans="1:14" x14ac:dyDescent="0.35">
      <c r="A65" s="4"/>
      <c r="B65" s="60" t="s">
        <v>91</v>
      </c>
      <c r="C65" s="60"/>
      <c r="D65" s="60"/>
      <c r="E65" s="60"/>
      <c r="F65" s="60"/>
      <c r="G65" s="60"/>
      <c r="H65" s="60"/>
      <c r="I65" s="60"/>
      <c r="J65" s="60"/>
      <c r="K65" s="60"/>
    </row>
    <row r="66" spans="1:14" s="37" customFormat="1" ht="13" x14ac:dyDescent="0.3">
      <c r="A66" s="35"/>
      <c r="B66" s="39" t="s">
        <v>46</v>
      </c>
      <c r="C66" s="38">
        <v>45745</v>
      </c>
      <c r="D66" s="40" t="s">
        <v>47</v>
      </c>
      <c r="E66" s="38">
        <v>45760</v>
      </c>
      <c r="F66" s="39" t="s">
        <v>15</v>
      </c>
      <c r="G66" s="36">
        <f>E66-C66+1</f>
        <v>16</v>
      </c>
      <c r="H66" s="39" t="s">
        <v>64</v>
      </c>
      <c r="I66" s="41">
        <v>11</v>
      </c>
      <c r="J66" s="40" t="s">
        <v>65</v>
      </c>
      <c r="K66" s="36">
        <v>1</v>
      </c>
    </row>
    <row r="67" spans="1:14" x14ac:dyDescent="0.35">
      <c r="A67" s="4"/>
      <c r="B67" s="66" t="s">
        <v>20</v>
      </c>
      <c r="C67" s="66"/>
      <c r="D67" s="66"/>
      <c r="E67" s="67" t="s">
        <v>92</v>
      </c>
      <c r="F67" s="67"/>
      <c r="G67" s="67"/>
      <c r="H67" s="43">
        <v>1</v>
      </c>
      <c r="I67" s="44">
        <v>500</v>
      </c>
      <c r="J67" s="68">
        <f t="shared" ref="J67:J74" si="4">H67*I67</f>
        <v>500</v>
      </c>
      <c r="K67" s="68"/>
    </row>
    <row r="68" spans="1:14" x14ac:dyDescent="0.35">
      <c r="A68" s="4"/>
      <c r="B68" s="63" t="s">
        <v>5</v>
      </c>
      <c r="C68" s="63"/>
      <c r="D68" s="63"/>
      <c r="E68" s="61" t="s">
        <v>52</v>
      </c>
      <c r="F68" s="61"/>
      <c r="G68" s="61"/>
      <c r="H68" s="45">
        <v>1</v>
      </c>
      <c r="I68" s="44">
        <v>3615.5</v>
      </c>
      <c r="J68" s="64">
        <f t="shared" si="4"/>
        <v>3615.5</v>
      </c>
      <c r="K68" s="64"/>
    </row>
    <row r="69" spans="1:14" x14ac:dyDescent="0.35">
      <c r="A69" s="4"/>
      <c r="B69" s="63" t="s">
        <v>21</v>
      </c>
      <c r="C69" s="63"/>
      <c r="D69" s="63"/>
      <c r="E69" s="61" t="s">
        <v>100</v>
      </c>
      <c r="F69" s="61"/>
      <c r="G69" s="61"/>
      <c r="H69" s="45">
        <v>2</v>
      </c>
      <c r="I69" s="47">
        <v>50</v>
      </c>
      <c r="J69" s="64">
        <f t="shared" si="4"/>
        <v>100</v>
      </c>
      <c r="K69" s="64"/>
    </row>
    <row r="70" spans="1:14" x14ac:dyDescent="0.35">
      <c r="A70" s="4"/>
      <c r="B70" s="63" t="s">
        <v>4</v>
      </c>
      <c r="C70" s="63"/>
      <c r="D70" s="63"/>
      <c r="E70" s="61" t="s">
        <v>93</v>
      </c>
      <c r="F70" s="61"/>
      <c r="G70" s="61"/>
      <c r="H70" s="45">
        <v>5</v>
      </c>
      <c r="I70" s="47">
        <v>100</v>
      </c>
      <c r="J70" s="64">
        <f t="shared" si="4"/>
        <v>500</v>
      </c>
      <c r="K70" s="64"/>
    </row>
    <row r="71" spans="1:14" x14ac:dyDescent="0.35">
      <c r="A71" s="4"/>
      <c r="B71" s="63" t="s">
        <v>3</v>
      </c>
      <c r="C71" s="63"/>
      <c r="D71" s="63"/>
      <c r="E71" s="61" t="s">
        <v>99</v>
      </c>
      <c r="F71" s="61"/>
      <c r="G71" s="61"/>
      <c r="H71" s="45">
        <v>1</v>
      </c>
      <c r="I71" s="47">
        <v>250</v>
      </c>
      <c r="J71" s="64">
        <f t="shared" si="4"/>
        <v>250</v>
      </c>
      <c r="K71" s="64"/>
    </row>
    <row r="72" spans="1:14" x14ac:dyDescent="0.35">
      <c r="A72" s="4"/>
      <c r="B72" s="63" t="s">
        <v>2</v>
      </c>
      <c r="C72" s="63"/>
      <c r="D72" s="63"/>
      <c r="E72" s="61" t="s">
        <v>107</v>
      </c>
      <c r="F72" s="61"/>
      <c r="G72" s="61"/>
      <c r="H72" s="45">
        <v>1</v>
      </c>
      <c r="I72" s="47">
        <v>200</v>
      </c>
      <c r="J72" s="64">
        <f t="shared" si="4"/>
        <v>200</v>
      </c>
      <c r="K72" s="64"/>
    </row>
    <row r="73" spans="1:14" x14ac:dyDescent="0.35">
      <c r="A73" s="4"/>
      <c r="B73" s="63" t="s">
        <v>22</v>
      </c>
      <c r="C73" s="63"/>
      <c r="D73" s="63"/>
      <c r="E73" s="61"/>
      <c r="F73" s="61"/>
      <c r="G73" s="61"/>
      <c r="H73" s="45">
        <v>0</v>
      </c>
      <c r="I73" s="47">
        <v>0</v>
      </c>
      <c r="J73" s="64">
        <f t="shared" si="4"/>
        <v>0</v>
      </c>
      <c r="K73" s="64"/>
    </row>
    <row r="74" spans="1:14" ht="17.5" customHeight="1" x14ac:dyDescent="0.35">
      <c r="A74" s="4"/>
      <c r="B74" s="63" t="s">
        <v>23</v>
      </c>
      <c r="C74" s="63"/>
      <c r="D74" s="63"/>
      <c r="E74" s="61"/>
      <c r="F74" s="61"/>
      <c r="G74" s="61"/>
      <c r="H74" s="45">
        <f>G66</f>
        <v>16</v>
      </c>
      <c r="I74" s="47">
        <v>25</v>
      </c>
      <c r="J74" s="64">
        <f t="shared" si="4"/>
        <v>400</v>
      </c>
      <c r="K74" s="64"/>
    </row>
    <row r="75" spans="1:14" x14ac:dyDescent="0.35">
      <c r="A75" s="4"/>
      <c r="B75" s="34"/>
      <c r="C75" s="22" t="s">
        <v>62</v>
      </c>
      <c r="D75" s="24">
        <f>J75/K66</f>
        <v>5565.5</v>
      </c>
      <c r="E75" s="34"/>
      <c r="F75" s="22" t="s">
        <v>61</v>
      </c>
      <c r="G75" s="25">
        <f>J75/G66</f>
        <v>347.84375</v>
      </c>
      <c r="H75" s="34"/>
      <c r="I75" s="23" t="s">
        <v>48</v>
      </c>
      <c r="J75" s="58">
        <f>SUM(J67:K74)</f>
        <v>5565.5</v>
      </c>
      <c r="K75" s="58"/>
    </row>
    <row r="76" spans="1:14" x14ac:dyDescent="0.35">
      <c r="A76" s="4"/>
      <c r="B76" s="7"/>
      <c r="D76" s="7"/>
      <c r="E76" s="7"/>
      <c r="F76" s="7"/>
      <c r="G76" s="7"/>
      <c r="H76" s="6"/>
      <c r="I76" s="5"/>
      <c r="J76" s="62"/>
      <c r="K76" s="62"/>
      <c r="N76" t="s">
        <v>66</v>
      </c>
    </row>
    <row r="77" spans="1:14" x14ac:dyDescent="0.35">
      <c r="A77" s="4"/>
      <c r="B77" s="65" t="s">
        <v>19</v>
      </c>
      <c r="C77" s="65"/>
      <c r="D77" s="65"/>
      <c r="E77" s="65"/>
      <c r="F77" s="65"/>
      <c r="G77" s="65"/>
      <c r="H77" s="65"/>
      <c r="I77" s="65"/>
      <c r="J77" s="65"/>
      <c r="K77" s="65"/>
    </row>
    <row r="78" spans="1:14" x14ac:dyDescent="0.35">
      <c r="A78" s="4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4" s="37" customFormat="1" ht="13" x14ac:dyDescent="0.3">
      <c r="A79" s="35"/>
      <c r="B79" s="39" t="s">
        <v>46</v>
      </c>
      <c r="C79" s="38">
        <v>45778</v>
      </c>
      <c r="D79" s="40" t="s">
        <v>47</v>
      </c>
      <c r="E79" s="38">
        <v>45778</v>
      </c>
      <c r="F79" s="39" t="s">
        <v>15</v>
      </c>
      <c r="G79" s="36">
        <f>E79-C79+1</f>
        <v>1</v>
      </c>
      <c r="H79" s="39" t="s">
        <v>64</v>
      </c>
      <c r="I79" s="41">
        <v>0</v>
      </c>
      <c r="J79" s="40" t="s">
        <v>65</v>
      </c>
      <c r="K79" s="36">
        <v>1</v>
      </c>
    </row>
    <row r="80" spans="1:14" x14ac:dyDescent="0.35">
      <c r="A80" s="4"/>
      <c r="B80" s="66" t="s">
        <v>20</v>
      </c>
      <c r="C80" s="66"/>
      <c r="D80" s="66"/>
      <c r="E80" s="67"/>
      <c r="F80" s="67"/>
      <c r="G80" s="67"/>
      <c r="H80" s="43">
        <v>0</v>
      </c>
      <c r="I80" s="44">
        <v>750</v>
      </c>
      <c r="J80" s="68">
        <f t="shared" ref="J80:J87" si="5">H80*I80</f>
        <v>0</v>
      </c>
      <c r="K80" s="68"/>
    </row>
    <row r="81" spans="1:11" x14ac:dyDescent="0.35">
      <c r="A81" s="4"/>
      <c r="B81" s="63" t="s">
        <v>5</v>
      </c>
      <c r="C81" s="63"/>
      <c r="D81" s="63"/>
      <c r="E81" s="61"/>
      <c r="F81" s="61"/>
      <c r="G81" s="61"/>
      <c r="H81" s="45">
        <v>0</v>
      </c>
      <c r="I81" s="46">
        <v>175</v>
      </c>
      <c r="J81" s="64">
        <f t="shared" si="5"/>
        <v>0</v>
      </c>
      <c r="K81" s="64"/>
    </row>
    <row r="82" spans="1:11" x14ac:dyDescent="0.35">
      <c r="A82" s="4"/>
      <c r="B82" s="63" t="s">
        <v>21</v>
      </c>
      <c r="C82" s="63"/>
      <c r="D82" s="63"/>
      <c r="E82" s="61"/>
      <c r="F82" s="61"/>
      <c r="G82" s="61"/>
      <c r="H82" s="45">
        <v>0</v>
      </c>
      <c r="I82" s="47">
        <v>50</v>
      </c>
      <c r="J82" s="64">
        <f t="shared" si="5"/>
        <v>0</v>
      </c>
      <c r="K82" s="64"/>
    </row>
    <row r="83" spans="1:11" x14ac:dyDescent="0.35">
      <c r="A83" s="4"/>
      <c r="B83" s="63" t="s">
        <v>4</v>
      </c>
      <c r="C83" s="63"/>
      <c r="D83" s="63"/>
      <c r="E83" s="61"/>
      <c r="F83" s="61"/>
      <c r="G83" s="61"/>
      <c r="H83" s="45">
        <v>0</v>
      </c>
      <c r="I83" s="47">
        <v>50</v>
      </c>
      <c r="J83" s="64">
        <f t="shared" si="5"/>
        <v>0</v>
      </c>
      <c r="K83" s="64"/>
    </row>
    <row r="84" spans="1:11" x14ac:dyDescent="0.35">
      <c r="A84" s="4"/>
      <c r="B84" s="63" t="s">
        <v>3</v>
      </c>
      <c r="C84" s="63"/>
      <c r="D84" s="63"/>
      <c r="E84" s="61"/>
      <c r="F84" s="61"/>
      <c r="G84" s="61"/>
      <c r="H84" s="45">
        <v>0</v>
      </c>
      <c r="I84" s="47">
        <v>50</v>
      </c>
      <c r="J84" s="64">
        <f t="shared" si="5"/>
        <v>0</v>
      </c>
      <c r="K84" s="64"/>
    </row>
    <row r="85" spans="1:11" x14ac:dyDescent="0.35">
      <c r="A85" s="4"/>
      <c r="B85" s="63" t="s">
        <v>2</v>
      </c>
      <c r="C85" s="63"/>
      <c r="D85" s="63"/>
      <c r="E85" s="61"/>
      <c r="F85" s="61"/>
      <c r="G85" s="61"/>
      <c r="H85" s="45">
        <v>0</v>
      </c>
      <c r="I85" s="47">
        <v>0</v>
      </c>
      <c r="J85" s="64">
        <f t="shared" si="5"/>
        <v>0</v>
      </c>
      <c r="K85" s="64"/>
    </row>
    <row r="86" spans="1:11" x14ac:dyDescent="0.35">
      <c r="A86" s="4"/>
      <c r="B86" s="63" t="s">
        <v>22</v>
      </c>
      <c r="C86" s="63"/>
      <c r="D86" s="63"/>
      <c r="E86" s="61"/>
      <c r="F86" s="61"/>
      <c r="G86" s="61"/>
      <c r="H86" s="45">
        <v>0</v>
      </c>
      <c r="I86" s="47">
        <v>0</v>
      </c>
      <c r="J86" s="64">
        <f t="shared" si="5"/>
        <v>0</v>
      </c>
      <c r="K86" s="64"/>
    </row>
    <row r="87" spans="1:11" x14ac:dyDescent="0.35">
      <c r="A87" s="4"/>
      <c r="B87" s="63" t="s">
        <v>23</v>
      </c>
      <c r="C87" s="63"/>
      <c r="D87" s="63"/>
      <c r="E87" s="61"/>
      <c r="F87" s="61"/>
      <c r="G87" s="61"/>
      <c r="H87" s="45">
        <v>0</v>
      </c>
      <c r="I87" s="47">
        <v>25</v>
      </c>
      <c r="J87" s="64">
        <f t="shared" si="5"/>
        <v>0</v>
      </c>
      <c r="K87" s="64"/>
    </row>
    <row r="88" spans="1:11" x14ac:dyDescent="0.35">
      <c r="A88" s="4"/>
      <c r="B88" s="34"/>
      <c r="C88" s="22" t="s">
        <v>62</v>
      </c>
      <c r="D88" s="24">
        <f>J88/K79</f>
        <v>0</v>
      </c>
      <c r="E88" s="34"/>
      <c r="F88" s="22" t="s">
        <v>61</v>
      </c>
      <c r="G88" s="25">
        <f>J88/G79</f>
        <v>0</v>
      </c>
      <c r="H88" s="34"/>
      <c r="I88" s="23" t="s">
        <v>48</v>
      </c>
      <c r="J88" s="58">
        <f>SUM(J80:K87)</f>
        <v>0</v>
      </c>
      <c r="K88" s="58"/>
    </row>
    <row r="89" spans="1:11" x14ac:dyDescent="0.35">
      <c r="A89" s="4"/>
      <c r="B89" s="7"/>
      <c r="D89" s="7"/>
      <c r="E89" s="7"/>
      <c r="F89" s="7"/>
      <c r="G89" s="7"/>
      <c r="H89" s="6"/>
      <c r="I89" s="5"/>
      <c r="J89" s="62"/>
      <c r="K89" s="62"/>
    </row>
    <row r="90" spans="1:11" x14ac:dyDescent="0.35">
      <c r="A90" s="4"/>
      <c r="B90" s="65" t="s">
        <v>24</v>
      </c>
      <c r="C90" s="65"/>
      <c r="D90" s="65"/>
      <c r="E90" s="65"/>
      <c r="F90" s="65"/>
      <c r="G90" s="65"/>
      <c r="H90" s="65"/>
      <c r="I90" s="65"/>
      <c r="J90" s="65"/>
      <c r="K90" s="65"/>
    </row>
    <row r="91" spans="1:11" x14ac:dyDescent="0.35">
      <c r="A91" s="4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s="37" customFormat="1" ht="13" x14ac:dyDescent="0.3">
      <c r="A92" s="35"/>
      <c r="B92" s="39" t="s">
        <v>46</v>
      </c>
      <c r="C92" s="38">
        <v>45809</v>
      </c>
      <c r="D92" s="40" t="s">
        <v>47</v>
      </c>
      <c r="E92" s="38">
        <v>45809</v>
      </c>
      <c r="F92" s="39" t="s">
        <v>15</v>
      </c>
      <c r="G92" s="36">
        <f>E92-C92+1</f>
        <v>1</v>
      </c>
      <c r="H92" s="40" t="s">
        <v>64</v>
      </c>
      <c r="I92" s="41">
        <v>0</v>
      </c>
      <c r="J92" s="40" t="s">
        <v>65</v>
      </c>
      <c r="K92" s="36">
        <v>1</v>
      </c>
    </row>
    <row r="93" spans="1:11" x14ac:dyDescent="0.35">
      <c r="A93" s="4"/>
      <c r="B93" s="66" t="s">
        <v>20</v>
      </c>
      <c r="C93" s="66"/>
      <c r="D93" s="66"/>
      <c r="E93" s="67"/>
      <c r="F93" s="67"/>
      <c r="G93" s="67"/>
      <c r="H93" s="43">
        <v>0</v>
      </c>
      <c r="I93" s="44">
        <v>800</v>
      </c>
      <c r="J93" s="68">
        <f t="shared" ref="J93:J100" si="6">H93*I93</f>
        <v>0</v>
      </c>
      <c r="K93" s="68"/>
    </row>
    <row r="94" spans="1:11" x14ac:dyDescent="0.35">
      <c r="A94" s="4"/>
      <c r="B94" s="63" t="s">
        <v>5</v>
      </c>
      <c r="C94" s="63"/>
      <c r="D94" s="63"/>
      <c r="E94" s="61"/>
      <c r="F94" s="61"/>
      <c r="G94" s="61"/>
      <c r="H94" s="45">
        <v>0</v>
      </c>
      <c r="I94" s="46">
        <v>200</v>
      </c>
      <c r="J94" s="64">
        <f t="shared" si="6"/>
        <v>0</v>
      </c>
      <c r="K94" s="64"/>
    </row>
    <row r="95" spans="1:11" x14ac:dyDescent="0.35">
      <c r="A95" s="4"/>
      <c r="B95" s="63" t="s">
        <v>21</v>
      </c>
      <c r="C95" s="63"/>
      <c r="D95" s="63"/>
      <c r="E95" s="61"/>
      <c r="F95" s="61"/>
      <c r="G95" s="61"/>
      <c r="H95" s="45">
        <v>0</v>
      </c>
      <c r="I95" s="47">
        <v>75</v>
      </c>
      <c r="J95" s="64">
        <f t="shared" si="6"/>
        <v>0</v>
      </c>
      <c r="K95" s="64"/>
    </row>
    <row r="96" spans="1:11" x14ac:dyDescent="0.35">
      <c r="A96" s="4"/>
      <c r="B96" s="63" t="s">
        <v>4</v>
      </c>
      <c r="C96" s="63"/>
      <c r="D96" s="63"/>
      <c r="E96" s="61"/>
      <c r="F96" s="61"/>
      <c r="G96" s="61"/>
      <c r="H96" s="45">
        <v>0</v>
      </c>
      <c r="I96" s="47">
        <v>50</v>
      </c>
      <c r="J96" s="64">
        <f t="shared" si="6"/>
        <v>0</v>
      </c>
      <c r="K96" s="64"/>
    </row>
    <row r="97" spans="1:11" x14ac:dyDescent="0.35">
      <c r="A97" s="4"/>
      <c r="B97" s="63" t="s">
        <v>3</v>
      </c>
      <c r="C97" s="63"/>
      <c r="D97" s="63"/>
      <c r="E97" s="61"/>
      <c r="F97" s="61"/>
      <c r="G97" s="61"/>
      <c r="H97" s="45">
        <v>0</v>
      </c>
      <c r="I97" s="47">
        <v>200</v>
      </c>
      <c r="J97" s="64">
        <f t="shared" si="6"/>
        <v>0</v>
      </c>
      <c r="K97" s="64"/>
    </row>
    <row r="98" spans="1:11" x14ac:dyDescent="0.35">
      <c r="A98" s="4"/>
      <c r="B98" s="63" t="s">
        <v>2</v>
      </c>
      <c r="C98" s="63"/>
      <c r="D98" s="63"/>
      <c r="E98" s="61"/>
      <c r="F98" s="61"/>
      <c r="G98" s="61"/>
      <c r="H98" s="45">
        <v>0</v>
      </c>
      <c r="I98" s="47">
        <v>250</v>
      </c>
      <c r="J98" s="64">
        <f t="shared" si="6"/>
        <v>0</v>
      </c>
      <c r="K98" s="64"/>
    </row>
    <row r="99" spans="1:11" x14ac:dyDescent="0.35">
      <c r="A99" s="4"/>
      <c r="B99" s="63" t="s">
        <v>22</v>
      </c>
      <c r="C99" s="63"/>
      <c r="D99" s="63"/>
      <c r="E99" s="61"/>
      <c r="F99" s="61"/>
      <c r="G99" s="61"/>
      <c r="H99" s="45">
        <v>0</v>
      </c>
      <c r="I99" s="47">
        <v>0</v>
      </c>
      <c r="J99" s="64">
        <f t="shared" si="6"/>
        <v>0</v>
      </c>
      <c r="K99" s="64"/>
    </row>
    <row r="100" spans="1:11" x14ac:dyDescent="0.35">
      <c r="A100" s="4"/>
      <c r="B100" s="63" t="s">
        <v>23</v>
      </c>
      <c r="C100" s="63"/>
      <c r="D100" s="63"/>
      <c r="E100" s="61"/>
      <c r="F100" s="61"/>
      <c r="G100" s="61"/>
      <c r="H100" s="45">
        <v>0</v>
      </c>
      <c r="I100" s="47">
        <v>25</v>
      </c>
      <c r="J100" s="64">
        <f t="shared" si="6"/>
        <v>0</v>
      </c>
      <c r="K100" s="64"/>
    </row>
    <row r="101" spans="1:11" x14ac:dyDescent="0.35">
      <c r="A101" s="4"/>
      <c r="B101" s="34"/>
      <c r="C101" s="22" t="s">
        <v>62</v>
      </c>
      <c r="D101" s="24">
        <f>J101/K92</f>
        <v>0</v>
      </c>
      <c r="E101" s="34"/>
      <c r="F101" s="22" t="s">
        <v>61</v>
      </c>
      <c r="G101" s="25">
        <f>J101/G92</f>
        <v>0</v>
      </c>
      <c r="H101" s="34"/>
      <c r="I101" s="23" t="s">
        <v>48</v>
      </c>
      <c r="J101" s="58">
        <f>SUM(J93:K100)</f>
        <v>0</v>
      </c>
      <c r="K101" s="58"/>
    </row>
    <row r="102" spans="1:11" x14ac:dyDescent="0.35">
      <c r="A102" s="4"/>
      <c r="B102" s="7"/>
      <c r="D102" s="7"/>
      <c r="E102" s="7"/>
      <c r="F102" s="7"/>
      <c r="G102" s="7"/>
      <c r="H102" s="6"/>
      <c r="I102" s="5"/>
      <c r="J102" s="62"/>
      <c r="K102" s="62"/>
    </row>
    <row r="103" spans="1:11" x14ac:dyDescent="0.35">
      <c r="A103" s="4"/>
      <c r="B103" s="65" t="s">
        <v>25</v>
      </c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 x14ac:dyDescent="0.35">
      <c r="A104" s="4"/>
      <c r="B104" s="60"/>
      <c r="C104" s="60"/>
      <c r="D104" s="60"/>
      <c r="E104" s="60"/>
      <c r="F104" s="60"/>
      <c r="G104" s="60"/>
      <c r="H104" s="60"/>
      <c r="I104" s="60"/>
      <c r="J104" s="60"/>
      <c r="K104" s="60"/>
    </row>
    <row r="105" spans="1:11" s="37" customFormat="1" ht="13" x14ac:dyDescent="0.3">
      <c r="A105" s="35"/>
      <c r="B105" s="39" t="s">
        <v>46</v>
      </c>
      <c r="C105" s="38">
        <v>45839</v>
      </c>
      <c r="D105" s="40" t="s">
        <v>47</v>
      </c>
      <c r="E105" s="38">
        <v>45839</v>
      </c>
      <c r="F105" s="39" t="s">
        <v>15</v>
      </c>
      <c r="G105" s="36">
        <f>E105-C105+1</f>
        <v>1</v>
      </c>
      <c r="H105" s="39" t="s">
        <v>64</v>
      </c>
      <c r="I105" s="41">
        <v>0</v>
      </c>
      <c r="J105" s="40" t="s">
        <v>65</v>
      </c>
      <c r="K105" s="36">
        <v>1</v>
      </c>
    </row>
    <row r="106" spans="1:11" x14ac:dyDescent="0.35">
      <c r="A106" s="4"/>
      <c r="B106" s="66" t="s">
        <v>20</v>
      </c>
      <c r="C106" s="66"/>
      <c r="D106" s="66"/>
      <c r="E106" s="67"/>
      <c r="F106" s="67"/>
      <c r="G106" s="67"/>
      <c r="H106" s="43">
        <v>0</v>
      </c>
      <c r="I106" s="44">
        <v>2500</v>
      </c>
      <c r="J106" s="68">
        <f t="shared" ref="J106:J113" si="7">H106*I106</f>
        <v>0</v>
      </c>
      <c r="K106" s="68"/>
    </row>
    <row r="107" spans="1:11" x14ac:dyDescent="0.35">
      <c r="A107" s="4"/>
      <c r="B107" s="63" t="s">
        <v>5</v>
      </c>
      <c r="C107" s="63"/>
      <c r="D107" s="63"/>
      <c r="E107" s="61"/>
      <c r="F107" s="61"/>
      <c r="G107" s="61"/>
      <c r="H107" s="45">
        <v>0</v>
      </c>
      <c r="I107" s="46">
        <v>300</v>
      </c>
      <c r="J107" s="64">
        <f t="shared" si="7"/>
        <v>0</v>
      </c>
      <c r="K107" s="64"/>
    </row>
    <row r="108" spans="1:11" x14ac:dyDescent="0.35">
      <c r="A108" s="4"/>
      <c r="B108" s="63" t="s">
        <v>21</v>
      </c>
      <c r="C108" s="63"/>
      <c r="D108" s="63"/>
      <c r="E108" s="61"/>
      <c r="F108" s="61"/>
      <c r="G108" s="61"/>
      <c r="H108" s="45">
        <v>0</v>
      </c>
      <c r="I108" s="47">
        <v>50</v>
      </c>
      <c r="J108" s="64">
        <f t="shared" si="7"/>
        <v>0</v>
      </c>
      <c r="K108" s="64"/>
    </row>
    <row r="109" spans="1:11" x14ac:dyDescent="0.35">
      <c r="A109" s="4"/>
      <c r="B109" s="63" t="s">
        <v>4</v>
      </c>
      <c r="C109" s="63"/>
      <c r="D109" s="63"/>
      <c r="E109" s="61"/>
      <c r="F109" s="61"/>
      <c r="G109" s="61"/>
      <c r="H109" s="45">
        <v>0</v>
      </c>
      <c r="I109" s="47">
        <v>75</v>
      </c>
      <c r="J109" s="64">
        <f t="shared" si="7"/>
        <v>0</v>
      </c>
      <c r="K109" s="64"/>
    </row>
    <row r="110" spans="1:11" x14ac:dyDescent="0.35">
      <c r="A110" s="4"/>
      <c r="B110" s="63" t="s">
        <v>3</v>
      </c>
      <c r="C110" s="63"/>
      <c r="D110" s="63"/>
      <c r="E110" s="61"/>
      <c r="F110" s="61"/>
      <c r="G110" s="61"/>
      <c r="H110" s="45">
        <v>0</v>
      </c>
      <c r="I110" s="47">
        <v>300</v>
      </c>
      <c r="J110" s="64">
        <f t="shared" si="7"/>
        <v>0</v>
      </c>
      <c r="K110" s="64"/>
    </row>
    <row r="111" spans="1:11" x14ac:dyDescent="0.35">
      <c r="A111" s="4"/>
      <c r="B111" s="63" t="s">
        <v>2</v>
      </c>
      <c r="C111" s="63"/>
      <c r="D111" s="63"/>
      <c r="E111" s="61"/>
      <c r="F111" s="61"/>
      <c r="G111" s="61"/>
      <c r="H111" s="45">
        <v>0</v>
      </c>
      <c r="I111" s="47">
        <v>0</v>
      </c>
      <c r="J111" s="64">
        <f t="shared" si="7"/>
        <v>0</v>
      </c>
      <c r="K111" s="64"/>
    </row>
    <row r="112" spans="1:11" x14ac:dyDescent="0.35">
      <c r="A112" s="4"/>
      <c r="B112" s="63" t="s">
        <v>22</v>
      </c>
      <c r="C112" s="63"/>
      <c r="D112" s="63"/>
      <c r="E112" s="61"/>
      <c r="F112" s="61"/>
      <c r="G112" s="61"/>
      <c r="H112" s="45">
        <v>0</v>
      </c>
      <c r="I112" s="47">
        <v>0</v>
      </c>
      <c r="J112" s="64">
        <f t="shared" si="7"/>
        <v>0</v>
      </c>
      <c r="K112" s="64"/>
    </row>
    <row r="113" spans="1:11" x14ac:dyDescent="0.35">
      <c r="A113" s="4"/>
      <c r="B113" s="63" t="s">
        <v>23</v>
      </c>
      <c r="C113" s="63"/>
      <c r="D113" s="63"/>
      <c r="E113" s="61"/>
      <c r="F113" s="61"/>
      <c r="G113" s="61"/>
      <c r="H113" s="45">
        <v>0</v>
      </c>
      <c r="I113" s="47">
        <v>25</v>
      </c>
      <c r="J113" s="64">
        <f t="shared" si="7"/>
        <v>0</v>
      </c>
      <c r="K113" s="64"/>
    </row>
    <row r="114" spans="1:11" x14ac:dyDescent="0.35">
      <c r="A114" s="4"/>
      <c r="B114" s="34"/>
      <c r="C114" s="22" t="s">
        <v>62</v>
      </c>
      <c r="D114" s="24">
        <f>J114/K105</f>
        <v>0</v>
      </c>
      <c r="E114" s="34"/>
      <c r="F114" s="22" t="s">
        <v>61</v>
      </c>
      <c r="G114" s="25">
        <f>J114/G105</f>
        <v>0</v>
      </c>
      <c r="H114" s="34"/>
      <c r="I114" s="23" t="s">
        <v>48</v>
      </c>
      <c r="J114" s="58">
        <f>SUM(J106:K113)</f>
        <v>0</v>
      </c>
      <c r="K114" s="58"/>
    </row>
    <row r="115" spans="1:11" x14ac:dyDescent="0.35">
      <c r="A115" s="4"/>
      <c r="B115" s="7"/>
      <c r="D115" s="7"/>
      <c r="E115" s="7"/>
      <c r="F115" s="7"/>
      <c r="G115" s="7"/>
      <c r="H115" s="6"/>
      <c r="I115" s="5"/>
      <c r="J115" s="62"/>
      <c r="K115" s="62"/>
    </row>
    <row r="116" spans="1:11" x14ac:dyDescent="0.35">
      <c r="A116" s="4"/>
      <c r="B116" s="65" t="s">
        <v>26</v>
      </c>
      <c r="C116" s="65"/>
      <c r="D116" s="65"/>
      <c r="E116" s="65"/>
      <c r="F116" s="65"/>
      <c r="G116" s="65"/>
      <c r="H116" s="65"/>
      <c r="I116" s="65"/>
      <c r="J116" s="65"/>
      <c r="K116" s="65"/>
    </row>
    <row r="117" spans="1:11" x14ac:dyDescent="0.35">
      <c r="A117" s="4"/>
      <c r="B117" s="60"/>
      <c r="C117" s="60"/>
      <c r="D117" s="60"/>
      <c r="E117" s="60"/>
      <c r="F117" s="60"/>
      <c r="G117" s="60"/>
      <c r="H117" s="60"/>
      <c r="I117" s="60"/>
      <c r="J117" s="60"/>
      <c r="K117" s="60"/>
    </row>
    <row r="118" spans="1:11" s="37" customFormat="1" ht="13" x14ac:dyDescent="0.3">
      <c r="A118" s="35"/>
      <c r="B118" s="39" t="s">
        <v>46</v>
      </c>
      <c r="C118" s="38">
        <v>45870</v>
      </c>
      <c r="D118" s="40" t="s">
        <v>47</v>
      </c>
      <c r="E118" s="38">
        <v>45870</v>
      </c>
      <c r="F118" s="39" t="s">
        <v>15</v>
      </c>
      <c r="G118" s="36">
        <f>E118-C118+1</f>
        <v>1</v>
      </c>
      <c r="H118" s="39" t="s">
        <v>64</v>
      </c>
      <c r="I118" s="41">
        <v>0</v>
      </c>
      <c r="J118" s="40" t="s">
        <v>65</v>
      </c>
      <c r="K118" s="36">
        <v>1</v>
      </c>
    </row>
    <row r="119" spans="1:11" x14ac:dyDescent="0.35">
      <c r="A119" s="4"/>
      <c r="B119" s="66" t="s">
        <v>20</v>
      </c>
      <c r="C119" s="66"/>
      <c r="D119" s="66"/>
      <c r="E119" s="67"/>
      <c r="F119" s="67"/>
      <c r="G119" s="67"/>
      <c r="H119" s="43">
        <v>0</v>
      </c>
      <c r="I119" s="44">
        <v>2000</v>
      </c>
      <c r="J119" s="68">
        <f t="shared" ref="J119:J126" si="8">H119*I119</f>
        <v>0</v>
      </c>
      <c r="K119" s="68"/>
    </row>
    <row r="120" spans="1:11" x14ac:dyDescent="0.35">
      <c r="A120" s="4"/>
      <c r="B120" s="63" t="s">
        <v>5</v>
      </c>
      <c r="C120" s="63"/>
      <c r="D120" s="63"/>
      <c r="E120" s="61"/>
      <c r="F120" s="61"/>
      <c r="G120" s="61"/>
      <c r="H120" s="45">
        <v>0</v>
      </c>
      <c r="I120" s="46">
        <v>200</v>
      </c>
      <c r="J120" s="64">
        <f t="shared" si="8"/>
        <v>0</v>
      </c>
      <c r="K120" s="64"/>
    </row>
    <row r="121" spans="1:11" x14ac:dyDescent="0.35">
      <c r="A121" s="4"/>
      <c r="B121" s="63" t="s">
        <v>21</v>
      </c>
      <c r="C121" s="63"/>
      <c r="D121" s="63"/>
      <c r="E121" s="61"/>
      <c r="F121" s="61"/>
      <c r="G121" s="61"/>
      <c r="H121" s="45">
        <v>0</v>
      </c>
      <c r="I121" s="47">
        <v>50</v>
      </c>
      <c r="J121" s="64">
        <f t="shared" si="8"/>
        <v>0</v>
      </c>
      <c r="K121" s="64"/>
    </row>
    <row r="122" spans="1:11" x14ac:dyDescent="0.35">
      <c r="A122" s="4"/>
      <c r="B122" s="63" t="s">
        <v>4</v>
      </c>
      <c r="C122" s="63"/>
      <c r="D122" s="63"/>
      <c r="E122" s="61"/>
      <c r="F122" s="61"/>
      <c r="G122" s="61"/>
      <c r="H122" s="45">
        <v>0</v>
      </c>
      <c r="I122" s="47">
        <v>100</v>
      </c>
      <c r="J122" s="64">
        <f t="shared" si="8"/>
        <v>0</v>
      </c>
      <c r="K122" s="64"/>
    </row>
    <row r="123" spans="1:11" x14ac:dyDescent="0.35">
      <c r="A123" s="4"/>
      <c r="B123" s="63" t="s">
        <v>3</v>
      </c>
      <c r="C123" s="63"/>
      <c r="D123" s="63"/>
      <c r="E123" s="61"/>
      <c r="F123" s="61"/>
      <c r="G123" s="61"/>
      <c r="H123" s="45">
        <v>0</v>
      </c>
      <c r="I123" s="47">
        <v>100</v>
      </c>
      <c r="J123" s="64">
        <f t="shared" si="8"/>
        <v>0</v>
      </c>
      <c r="K123" s="64"/>
    </row>
    <row r="124" spans="1:11" x14ac:dyDescent="0.35">
      <c r="A124" s="4"/>
      <c r="B124" s="63" t="s">
        <v>2</v>
      </c>
      <c r="C124" s="63"/>
      <c r="D124" s="63"/>
      <c r="E124" s="61"/>
      <c r="F124" s="61"/>
      <c r="G124" s="61"/>
      <c r="H124" s="45">
        <v>0</v>
      </c>
      <c r="I124" s="47">
        <v>100</v>
      </c>
      <c r="J124" s="64">
        <f t="shared" si="8"/>
        <v>0</v>
      </c>
      <c r="K124" s="64"/>
    </row>
    <row r="125" spans="1:11" x14ac:dyDescent="0.35">
      <c r="A125" s="4"/>
      <c r="B125" s="63" t="s">
        <v>22</v>
      </c>
      <c r="C125" s="63"/>
      <c r="D125" s="63"/>
      <c r="E125" s="61"/>
      <c r="F125" s="61"/>
      <c r="G125" s="61"/>
      <c r="H125" s="45">
        <v>0</v>
      </c>
      <c r="I125" s="47">
        <v>0</v>
      </c>
      <c r="J125" s="64">
        <f t="shared" si="8"/>
        <v>0</v>
      </c>
      <c r="K125" s="64"/>
    </row>
    <row r="126" spans="1:11" x14ac:dyDescent="0.35">
      <c r="A126" s="4"/>
      <c r="B126" s="63" t="s">
        <v>23</v>
      </c>
      <c r="C126" s="63"/>
      <c r="D126" s="63"/>
      <c r="E126" s="61"/>
      <c r="F126" s="61"/>
      <c r="G126" s="61"/>
      <c r="H126" s="45">
        <v>0</v>
      </c>
      <c r="I126" s="47">
        <v>25</v>
      </c>
      <c r="J126" s="64">
        <f t="shared" si="8"/>
        <v>0</v>
      </c>
      <c r="K126" s="64"/>
    </row>
    <row r="127" spans="1:11" x14ac:dyDescent="0.35">
      <c r="A127" s="4"/>
      <c r="B127" s="34"/>
      <c r="C127" s="22" t="s">
        <v>62</v>
      </c>
      <c r="D127" s="24">
        <f>J127/K118</f>
        <v>0</v>
      </c>
      <c r="E127" s="34"/>
      <c r="F127" s="22" t="s">
        <v>61</v>
      </c>
      <c r="G127" s="25">
        <f>J127/G118</f>
        <v>0</v>
      </c>
      <c r="H127" s="34"/>
      <c r="I127" s="23" t="s">
        <v>48</v>
      </c>
      <c r="J127" s="58">
        <f>SUM(J119:K126)</f>
        <v>0</v>
      </c>
      <c r="K127" s="58"/>
    </row>
    <row r="128" spans="1:11" x14ac:dyDescent="0.35">
      <c r="A128" s="4"/>
      <c r="B128" s="7"/>
      <c r="D128" s="7"/>
      <c r="E128" s="7"/>
      <c r="F128" s="7"/>
      <c r="G128" s="7"/>
      <c r="H128" s="6"/>
      <c r="I128" s="5"/>
      <c r="J128" s="62"/>
      <c r="K128" s="62"/>
    </row>
    <row r="129" spans="1:11" x14ac:dyDescent="0.35">
      <c r="A129" s="4"/>
      <c r="B129" s="65" t="s">
        <v>27</v>
      </c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1:11" x14ac:dyDescent="0.35">
      <c r="A130" s="4"/>
      <c r="B130" s="60"/>
      <c r="C130" s="60"/>
      <c r="D130" s="60"/>
      <c r="E130" s="60"/>
      <c r="F130" s="60"/>
      <c r="G130" s="60"/>
      <c r="H130" s="60"/>
      <c r="I130" s="60"/>
      <c r="J130" s="60"/>
      <c r="K130" s="60"/>
    </row>
    <row r="131" spans="1:11" s="37" customFormat="1" ht="13" x14ac:dyDescent="0.3">
      <c r="A131" s="35"/>
      <c r="B131" s="39" t="s">
        <v>46</v>
      </c>
      <c r="C131" s="38">
        <v>45901</v>
      </c>
      <c r="D131" s="40" t="s">
        <v>47</v>
      </c>
      <c r="E131" s="38">
        <v>45901</v>
      </c>
      <c r="F131" s="39" t="s">
        <v>15</v>
      </c>
      <c r="G131" s="36">
        <f>E131-C131+1</f>
        <v>1</v>
      </c>
      <c r="H131" s="39" t="s">
        <v>64</v>
      </c>
      <c r="I131" s="41">
        <v>1</v>
      </c>
      <c r="J131" s="40" t="s">
        <v>65</v>
      </c>
      <c r="K131" s="36">
        <v>1</v>
      </c>
    </row>
    <row r="132" spans="1:11" x14ac:dyDescent="0.35">
      <c r="A132" s="4"/>
      <c r="B132" s="66" t="s">
        <v>20</v>
      </c>
      <c r="C132" s="66"/>
      <c r="D132" s="66"/>
      <c r="E132" s="67"/>
      <c r="F132" s="67"/>
      <c r="G132" s="67"/>
      <c r="H132" s="43">
        <v>0</v>
      </c>
      <c r="I132" s="44">
        <v>1000</v>
      </c>
      <c r="J132" s="68">
        <f>H132*I132</f>
        <v>0</v>
      </c>
      <c r="K132" s="68"/>
    </row>
    <row r="133" spans="1:11" x14ac:dyDescent="0.35">
      <c r="A133" s="4"/>
      <c r="B133" s="63" t="s">
        <v>5</v>
      </c>
      <c r="C133" s="63"/>
      <c r="D133" s="63"/>
      <c r="E133" s="61"/>
      <c r="F133" s="61"/>
      <c r="G133" s="61"/>
      <c r="H133" s="45">
        <v>0</v>
      </c>
      <c r="I133" s="46">
        <v>1500</v>
      </c>
      <c r="J133" s="64">
        <f>H133*I133</f>
        <v>0</v>
      </c>
      <c r="K133" s="64"/>
    </row>
    <row r="134" spans="1:11" x14ac:dyDescent="0.35">
      <c r="A134" s="4"/>
      <c r="B134" s="63" t="s">
        <v>21</v>
      </c>
      <c r="C134" s="63"/>
      <c r="D134" s="63"/>
      <c r="E134" s="61"/>
      <c r="F134" s="61"/>
      <c r="G134" s="61"/>
      <c r="H134" s="45">
        <v>0</v>
      </c>
      <c r="I134" s="47">
        <v>50</v>
      </c>
      <c r="J134" s="64">
        <f t="shared" ref="J134:J138" si="9">H134*I134</f>
        <v>0</v>
      </c>
      <c r="K134" s="64"/>
    </row>
    <row r="135" spans="1:11" x14ac:dyDescent="0.35">
      <c r="A135" s="4"/>
      <c r="B135" s="63" t="s">
        <v>4</v>
      </c>
      <c r="C135" s="63"/>
      <c r="D135" s="63"/>
      <c r="E135" s="61"/>
      <c r="F135" s="61"/>
      <c r="G135" s="61"/>
      <c r="H135" s="45">
        <v>0</v>
      </c>
      <c r="I135" s="47">
        <v>250</v>
      </c>
      <c r="J135" s="64">
        <f t="shared" si="9"/>
        <v>0</v>
      </c>
      <c r="K135" s="64"/>
    </row>
    <row r="136" spans="1:11" x14ac:dyDescent="0.35">
      <c r="A136" s="4"/>
      <c r="B136" s="63" t="s">
        <v>3</v>
      </c>
      <c r="C136" s="63"/>
      <c r="D136" s="63"/>
      <c r="E136" s="61"/>
      <c r="F136" s="61"/>
      <c r="G136" s="61"/>
      <c r="H136" s="45">
        <v>0</v>
      </c>
      <c r="I136" s="47">
        <v>250</v>
      </c>
      <c r="J136" s="64">
        <f t="shared" si="9"/>
        <v>0</v>
      </c>
      <c r="K136" s="64"/>
    </row>
    <row r="137" spans="1:11" x14ac:dyDescent="0.35">
      <c r="A137" s="4"/>
      <c r="B137" s="63" t="s">
        <v>2</v>
      </c>
      <c r="C137" s="63"/>
      <c r="D137" s="63"/>
      <c r="E137" s="61"/>
      <c r="F137" s="61"/>
      <c r="G137" s="61"/>
      <c r="H137" s="45">
        <v>0</v>
      </c>
      <c r="I137" s="47">
        <v>30</v>
      </c>
      <c r="J137" s="64">
        <f t="shared" si="9"/>
        <v>0</v>
      </c>
      <c r="K137" s="64"/>
    </row>
    <row r="138" spans="1:11" x14ac:dyDescent="0.35">
      <c r="A138" s="4"/>
      <c r="B138" s="63" t="s">
        <v>22</v>
      </c>
      <c r="C138" s="63"/>
      <c r="D138" s="63"/>
      <c r="E138" s="61"/>
      <c r="F138" s="61"/>
      <c r="G138" s="61"/>
      <c r="H138" s="45">
        <v>0</v>
      </c>
      <c r="I138" s="47">
        <v>0</v>
      </c>
      <c r="J138" s="64">
        <f t="shared" si="9"/>
        <v>0</v>
      </c>
      <c r="K138" s="64"/>
    </row>
    <row r="139" spans="1:11" x14ac:dyDescent="0.35">
      <c r="A139" s="4"/>
      <c r="B139" s="63" t="s">
        <v>23</v>
      </c>
      <c r="C139" s="63"/>
      <c r="D139" s="63"/>
      <c r="E139" s="61"/>
      <c r="F139" s="61"/>
      <c r="G139" s="61"/>
      <c r="H139" s="45">
        <v>0</v>
      </c>
      <c r="I139" s="47">
        <v>25</v>
      </c>
      <c r="J139" s="64">
        <f>H139*I139</f>
        <v>0</v>
      </c>
      <c r="K139" s="64"/>
    </row>
    <row r="140" spans="1:11" x14ac:dyDescent="0.35">
      <c r="A140" s="4"/>
      <c r="B140" s="34"/>
      <c r="C140" s="22" t="s">
        <v>62</v>
      </c>
      <c r="D140" s="24">
        <f>J140/K131</f>
        <v>0</v>
      </c>
      <c r="E140" s="34"/>
      <c r="F140" s="22" t="s">
        <v>61</v>
      </c>
      <c r="G140" s="25">
        <f>J140/G131</f>
        <v>0</v>
      </c>
      <c r="H140" s="34"/>
      <c r="I140" s="23" t="s">
        <v>48</v>
      </c>
      <c r="J140" s="58">
        <f>SUM(J132:K139)</f>
        <v>0</v>
      </c>
      <c r="K140" s="58"/>
    </row>
    <row r="141" spans="1:11" x14ac:dyDescent="0.35">
      <c r="A141" s="4"/>
      <c r="B141" s="7"/>
      <c r="D141" s="7"/>
      <c r="E141" s="7"/>
      <c r="F141" s="7"/>
      <c r="G141" s="7"/>
      <c r="H141" s="6"/>
      <c r="I141" s="5"/>
      <c r="J141" s="62"/>
      <c r="K141" s="62"/>
    </row>
    <row r="142" spans="1:11" x14ac:dyDescent="0.35">
      <c r="A142" s="4"/>
      <c r="B142" s="65" t="s">
        <v>28</v>
      </c>
      <c r="C142" s="65"/>
      <c r="D142" s="65"/>
      <c r="E142" s="65"/>
      <c r="F142" s="65"/>
      <c r="G142" s="65"/>
      <c r="H142" s="65"/>
      <c r="I142" s="65"/>
      <c r="J142" s="65"/>
      <c r="K142" s="65"/>
    </row>
    <row r="143" spans="1:11" x14ac:dyDescent="0.35">
      <c r="A143" s="4"/>
      <c r="B143" s="60" t="s">
        <v>81</v>
      </c>
      <c r="C143" s="60"/>
      <c r="D143" s="60"/>
      <c r="E143" s="60"/>
      <c r="F143" s="60"/>
      <c r="G143" s="60"/>
      <c r="H143" s="60"/>
      <c r="I143" s="60"/>
      <c r="J143" s="60"/>
      <c r="K143" s="60"/>
    </row>
    <row r="144" spans="1:11" s="37" customFormat="1" ht="13" x14ac:dyDescent="0.3">
      <c r="A144" s="35"/>
      <c r="B144" s="39" t="s">
        <v>46</v>
      </c>
      <c r="C144" s="38">
        <v>45938</v>
      </c>
      <c r="D144" s="40" t="s">
        <v>47</v>
      </c>
      <c r="E144" s="38">
        <v>45943</v>
      </c>
      <c r="F144" s="39" t="s">
        <v>15</v>
      </c>
      <c r="G144" s="36">
        <f>E144-C144+1</f>
        <v>6</v>
      </c>
      <c r="H144" s="39" t="s">
        <v>64</v>
      </c>
      <c r="I144" s="41">
        <v>1</v>
      </c>
      <c r="J144" s="40" t="s">
        <v>65</v>
      </c>
      <c r="K144" s="36">
        <v>1</v>
      </c>
    </row>
    <row r="145" spans="1:11" x14ac:dyDescent="0.35">
      <c r="A145" s="4"/>
      <c r="B145" s="66" t="s">
        <v>20</v>
      </c>
      <c r="C145" s="66"/>
      <c r="D145" s="66"/>
      <c r="E145" s="67" t="s">
        <v>73</v>
      </c>
      <c r="F145" s="67"/>
      <c r="G145" s="67"/>
      <c r="H145" s="43">
        <v>1</v>
      </c>
      <c r="I145" s="44">
        <v>1000</v>
      </c>
      <c r="J145" s="68">
        <f t="shared" ref="J145:J152" si="10">H145*I145</f>
        <v>1000</v>
      </c>
      <c r="K145" s="68"/>
    </row>
    <row r="146" spans="1:11" x14ac:dyDescent="0.35">
      <c r="A146" s="4"/>
      <c r="B146" s="63" t="s">
        <v>5</v>
      </c>
      <c r="C146" s="63"/>
      <c r="D146" s="63"/>
      <c r="E146" s="61" t="s">
        <v>113</v>
      </c>
      <c r="F146" s="61"/>
      <c r="G146" s="61"/>
      <c r="H146" s="45">
        <v>5</v>
      </c>
      <c r="I146" s="46">
        <v>300</v>
      </c>
      <c r="J146" s="64">
        <f t="shared" si="10"/>
        <v>1500</v>
      </c>
      <c r="K146" s="64"/>
    </row>
    <row r="147" spans="1:11" x14ac:dyDescent="0.35">
      <c r="A147" s="4"/>
      <c r="B147" s="63" t="s">
        <v>21</v>
      </c>
      <c r="C147" s="63"/>
      <c r="D147" s="63"/>
      <c r="E147" s="61"/>
      <c r="F147" s="61"/>
      <c r="G147" s="61"/>
      <c r="H147" s="45">
        <v>6</v>
      </c>
      <c r="I147" s="47">
        <v>100</v>
      </c>
      <c r="J147" s="64">
        <f t="shared" si="10"/>
        <v>600</v>
      </c>
      <c r="K147" s="64"/>
    </row>
    <row r="148" spans="1:11" x14ac:dyDescent="0.35">
      <c r="A148" s="4"/>
      <c r="B148" s="63" t="s">
        <v>4</v>
      </c>
      <c r="C148" s="63"/>
      <c r="D148" s="63"/>
      <c r="E148" s="61" t="s">
        <v>112</v>
      </c>
      <c r="F148" s="61"/>
      <c r="G148" s="61"/>
      <c r="H148" s="45">
        <v>1</v>
      </c>
      <c r="I148" s="47">
        <v>500</v>
      </c>
      <c r="J148" s="64">
        <f t="shared" si="10"/>
        <v>500</v>
      </c>
      <c r="K148" s="64"/>
    </row>
    <row r="149" spans="1:11" x14ac:dyDescent="0.35">
      <c r="A149" s="4"/>
      <c r="B149" s="63" t="s">
        <v>3</v>
      </c>
      <c r="C149" s="63"/>
      <c r="D149" s="63"/>
      <c r="E149" s="61"/>
      <c r="F149" s="61"/>
      <c r="G149" s="61"/>
      <c r="H149" s="45">
        <v>0</v>
      </c>
      <c r="I149" s="47">
        <v>500</v>
      </c>
      <c r="J149" s="64">
        <f t="shared" si="10"/>
        <v>0</v>
      </c>
      <c r="K149" s="64"/>
    </row>
    <row r="150" spans="1:11" x14ac:dyDescent="0.35">
      <c r="A150" s="4"/>
      <c r="B150" s="63" t="s">
        <v>2</v>
      </c>
      <c r="C150" s="63"/>
      <c r="D150" s="63"/>
      <c r="E150" s="61"/>
      <c r="F150" s="61"/>
      <c r="G150" s="61"/>
      <c r="H150" s="45">
        <v>0</v>
      </c>
      <c r="I150" s="47">
        <v>0</v>
      </c>
      <c r="J150" s="64">
        <f t="shared" si="10"/>
        <v>0</v>
      </c>
      <c r="K150" s="64"/>
    </row>
    <row r="151" spans="1:11" x14ac:dyDescent="0.35">
      <c r="A151" s="4"/>
      <c r="B151" s="63" t="s">
        <v>22</v>
      </c>
      <c r="C151" s="63"/>
      <c r="D151" s="63"/>
      <c r="E151" s="61"/>
      <c r="F151" s="61"/>
      <c r="G151" s="61"/>
      <c r="H151" s="45">
        <v>0</v>
      </c>
      <c r="I151" s="47">
        <v>0</v>
      </c>
      <c r="J151" s="64">
        <f t="shared" si="10"/>
        <v>0</v>
      </c>
      <c r="K151" s="64"/>
    </row>
    <row r="152" spans="1:11" x14ac:dyDescent="0.35">
      <c r="A152" s="4"/>
      <c r="B152" s="63" t="s">
        <v>23</v>
      </c>
      <c r="C152" s="63"/>
      <c r="D152" s="63"/>
      <c r="E152" s="61" t="s">
        <v>80</v>
      </c>
      <c r="F152" s="61"/>
      <c r="G152" s="61"/>
      <c r="H152" s="45">
        <v>6</v>
      </c>
      <c r="I152" s="47">
        <v>25</v>
      </c>
      <c r="J152" s="64">
        <f t="shared" si="10"/>
        <v>150</v>
      </c>
      <c r="K152" s="64"/>
    </row>
    <row r="153" spans="1:11" x14ac:dyDescent="0.35">
      <c r="A153" s="4"/>
      <c r="B153" s="34"/>
      <c r="C153" s="22" t="s">
        <v>62</v>
      </c>
      <c r="D153" s="24">
        <f>J153/K144</f>
        <v>3750</v>
      </c>
      <c r="E153" s="34"/>
      <c r="F153" s="22" t="s">
        <v>61</v>
      </c>
      <c r="G153" s="25">
        <f>J153/G144</f>
        <v>625</v>
      </c>
      <c r="H153" s="34"/>
      <c r="I153" s="23" t="s">
        <v>48</v>
      </c>
      <c r="J153" s="58">
        <f>SUM(J145:K152)</f>
        <v>3750</v>
      </c>
      <c r="K153" s="58"/>
    </row>
    <row r="154" spans="1:11" x14ac:dyDescent="0.35">
      <c r="A154" s="4"/>
      <c r="B154" s="7"/>
      <c r="D154" s="7"/>
      <c r="E154" s="7"/>
      <c r="F154" s="7"/>
      <c r="G154" s="7"/>
      <c r="H154" s="6"/>
      <c r="I154" s="5"/>
      <c r="J154" s="62"/>
      <c r="K154" s="62"/>
    </row>
    <row r="155" spans="1:11" x14ac:dyDescent="0.35">
      <c r="A155" s="4"/>
      <c r="B155" s="65" t="s">
        <v>29</v>
      </c>
      <c r="C155" s="65"/>
      <c r="D155" s="65"/>
      <c r="E155" s="65"/>
      <c r="F155" s="65"/>
      <c r="G155" s="65"/>
      <c r="H155" s="65"/>
      <c r="I155" s="65"/>
      <c r="J155" s="65"/>
      <c r="K155" s="65"/>
    </row>
    <row r="156" spans="1:11" x14ac:dyDescent="0.35">
      <c r="A156" s="4"/>
      <c r="B156" s="60"/>
      <c r="C156" s="60"/>
      <c r="D156" s="60"/>
      <c r="E156" s="60"/>
      <c r="F156" s="60"/>
      <c r="G156" s="60"/>
      <c r="H156" s="60"/>
      <c r="I156" s="60"/>
      <c r="J156" s="60"/>
      <c r="K156" s="60"/>
    </row>
    <row r="157" spans="1:11" s="37" customFormat="1" ht="13" x14ac:dyDescent="0.3">
      <c r="A157" s="35"/>
      <c r="B157" s="39" t="s">
        <v>46</v>
      </c>
      <c r="C157" s="38">
        <v>45597</v>
      </c>
      <c r="D157" s="40" t="s">
        <v>47</v>
      </c>
      <c r="E157" s="38">
        <v>45597</v>
      </c>
      <c r="F157" s="39" t="s">
        <v>15</v>
      </c>
      <c r="G157" s="36">
        <f>E157-C157+1</f>
        <v>1</v>
      </c>
      <c r="H157" s="39" t="s">
        <v>64</v>
      </c>
      <c r="I157" s="41">
        <v>0</v>
      </c>
      <c r="J157" s="40" t="s">
        <v>65</v>
      </c>
      <c r="K157" s="36">
        <v>1</v>
      </c>
    </row>
    <row r="158" spans="1:11" x14ac:dyDescent="0.35">
      <c r="A158" s="4"/>
      <c r="B158" s="66" t="s">
        <v>20</v>
      </c>
      <c r="C158" s="66"/>
      <c r="D158" s="66"/>
      <c r="E158" s="67"/>
      <c r="F158" s="67"/>
      <c r="G158" s="67"/>
      <c r="H158" s="43">
        <v>0</v>
      </c>
      <c r="I158" s="44">
        <v>50</v>
      </c>
      <c r="J158" s="68">
        <f t="shared" ref="J158:J165" si="11">H158*I158</f>
        <v>0</v>
      </c>
      <c r="K158" s="68"/>
    </row>
    <row r="159" spans="1:11" x14ac:dyDescent="0.35">
      <c r="A159" s="4"/>
      <c r="B159" s="63" t="s">
        <v>5</v>
      </c>
      <c r="C159" s="63"/>
      <c r="D159" s="63"/>
      <c r="E159" s="61"/>
      <c r="F159" s="61"/>
      <c r="G159" s="61"/>
      <c r="H159" s="45">
        <v>0</v>
      </c>
      <c r="I159" s="46">
        <v>200</v>
      </c>
      <c r="J159" s="64">
        <f t="shared" si="11"/>
        <v>0</v>
      </c>
      <c r="K159" s="64"/>
    </row>
    <row r="160" spans="1:11" x14ac:dyDescent="0.35">
      <c r="A160" s="4"/>
      <c r="B160" s="63" t="s">
        <v>21</v>
      </c>
      <c r="C160" s="63"/>
      <c r="D160" s="63"/>
      <c r="E160" s="61"/>
      <c r="F160" s="61"/>
      <c r="G160" s="61"/>
      <c r="H160" s="45">
        <v>0</v>
      </c>
      <c r="I160" s="47">
        <v>50</v>
      </c>
      <c r="J160" s="64">
        <f t="shared" si="11"/>
        <v>0</v>
      </c>
      <c r="K160" s="64"/>
    </row>
    <row r="161" spans="1:11" x14ac:dyDescent="0.35">
      <c r="A161" s="4"/>
      <c r="B161" s="63" t="s">
        <v>4</v>
      </c>
      <c r="C161" s="63"/>
      <c r="D161" s="63"/>
      <c r="E161" s="61"/>
      <c r="F161" s="61"/>
      <c r="G161" s="61"/>
      <c r="H161" s="45">
        <v>0</v>
      </c>
      <c r="I161" s="47">
        <v>20</v>
      </c>
      <c r="J161" s="64">
        <f t="shared" si="11"/>
        <v>0</v>
      </c>
      <c r="K161" s="64"/>
    </row>
    <row r="162" spans="1:11" x14ac:dyDescent="0.35">
      <c r="A162" s="4"/>
      <c r="B162" s="63" t="s">
        <v>3</v>
      </c>
      <c r="C162" s="63"/>
      <c r="D162" s="63"/>
      <c r="E162" s="61"/>
      <c r="F162" s="61"/>
      <c r="G162" s="61"/>
      <c r="H162" s="45">
        <v>0</v>
      </c>
      <c r="I162" s="47">
        <v>0</v>
      </c>
      <c r="J162" s="64">
        <f t="shared" si="11"/>
        <v>0</v>
      </c>
      <c r="K162" s="64"/>
    </row>
    <row r="163" spans="1:11" x14ac:dyDescent="0.35">
      <c r="A163" s="4"/>
      <c r="B163" s="63" t="s">
        <v>2</v>
      </c>
      <c r="C163" s="63"/>
      <c r="D163" s="63"/>
      <c r="E163" s="61"/>
      <c r="F163" s="61"/>
      <c r="G163" s="61"/>
      <c r="H163" s="45">
        <v>0</v>
      </c>
      <c r="I163" s="47">
        <v>0</v>
      </c>
      <c r="J163" s="64">
        <f t="shared" si="11"/>
        <v>0</v>
      </c>
      <c r="K163" s="64"/>
    </row>
    <row r="164" spans="1:11" x14ac:dyDescent="0.35">
      <c r="A164" s="4"/>
      <c r="B164" s="63" t="s">
        <v>22</v>
      </c>
      <c r="C164" s="63"/>
      <c r="D164" s="63"/>
      <c r="E164" s="61"/>
      <c r="F164" s="61"/>
      <c r="G164" s="61"/>
      <c r="H164" s="45">
        <v>0</v>
      </c>
      <c r="I164" s="47">
        <v>0</v>
      </c>
      <c r="J164" s="64">
        <f t="shared" si="11"/>
        <v>0</v>
      </c>
      <c r="K164" s="64"/>
    </row>
    <row r="165" spans="1:11" x14ac:dyDescent="0.35">
      <c r="A165" s="4"/>
      <c r="B165" s="63" t="s">
        <v>23</v>
      </c>
      <c r="C165" s="63"/>
      <c r="D165" s="63"/>
      <c r="E165" s="61"/>
      <c r="F165" s="61"/>
      <c r="G165" s="61"/>
      <c r="H165" s="45">
        <v>0</v>
      </c>
      <c r="I165" s="47">
        <v>25</v>
      </c>
      <c r="J165" s="64">
        <f t="shared" si="11"/>
        <v>0</v>
      </c>
      <c r="K165" s="64"/>
    </row>
    <row r="166" spans="1:11" x14ac:dyDescent="0.35">
      <c r="A166" s="4"/>
      <c r="B166" s="34"/>
      <c r="C166" s="22" t="s">
        <v>62</v>
      </c>
      <c r="D166" s="24">
        <f>J166/K157</f>
        <v>0</v>
      </c>
      <c r="E166" s="34"/>
      <c r="F166" s="22" t="s">
        <v>61</v>
      </c>
      <c r="G166" s="25">
        <f>J166/G157</f>
        <v>0</v>
      </c>
      <c r="H166" s="34"/>
      <c r="I166" s="23" t="s">
        <v>48</v>
      </c>
      <c r="J166" s="58">
        <f>SUM(J158:K165)</f>
        <v>0</v>
      </c>
      <c r="K166" s="58"/>
    </row>
    <row r="167" spans="1:11" x14ac:dyDescent="0.35">
      <c r="A167" s="4"/>
      <c r="B167" s="7"/>
      <c r="D167" s="7"/>
      <c r="E167" s="7"/>
      <c r="F167" s="7"/>
      <c r="G167" s="7"/>
      <c r="H167" s="6"/>
      <c r="I167" s="5"/>
      <c r="J167" s="62"/>
      <c r="K167" s="62"/>
    </row>
    <row r="168" spans="1:11" x14ac:dyDescent="0.35">
      <c r="A168" s="4"/>
      <c r="B168" s="65" t="s">
        <v>30</v>
      </c>
      <c r="C168" s="65"/>
      <c r="D168" s="65"/>
      <c r="E168" s="65"/>
      <c r="F168" s="65"/>
      <c r="G168" s="65"/>
      <c r="H168" s="65"/>
      <c r="I168" s="65"/>
      <c r="J168" s="65"/>
      <c r="K168" s="65"/>
    </row>
    <row r="169" spans="1:11" x14ac:dyDescent="0.35">
      <c r="A169" s="4"/>
      <c r="B169" s="60"/>
      <c r="C169" s="60"/>
      <c r="D169" s="60"/>
      <c r="E169" s="60"/>
      <c r="F169" s="60"/>
      <c r="G169" s="60"/>
      <c r="H169" s="60"/>
      <c r="I169" s="60"/>
      <c r="J169" s="60"/>
      <c r="K169" s="60"/>
    </row>
    <row r="170" spans="1:11" s="37" customFormat="1" ht="13" x14ac:dyDescent="0.3">
      <c r="A170" s="35"/>
      <c r="B170" s="39" t="s">
        <v>46</v>
      </c>
      <c r="C170" s="38">
        <v>45992</v>
      </c>
      <c r="D170" s="40" t="s">
        <v>47</v>
      </c>
      <c r="E170" s="38">
        <v>45992</v>
      </c>
      <c r="F170" s="39" t="s">
        <v>15</v>
      </c>
      <c r="G170" s="36">
        <f>E170-C170+1</f>
        <v>1</v>
      </c>
      <c r="H170" s="39" t="s">
        <v>64</v>
      </c>
      <c r="I170" s="41">
        <v>0</v>
      </c>
      <c r="J170" s="40" t="s">
        <v>65</v>
      </c>
      <c r="K170" s="36">
        <v>1</v>
      </c>
    </row>
    <row r="171" spans="1:11" x14ac:dyDescent="0.35">
      <c r="A171" s="4"/>
      <c r="B171" s="66" t="s">
        <v>20</v>
      </c>
      <c r="C171" s="66"/>
      <c r="D171" s="66"/>
      <c r="E171" s="67"/>
      <c r="F171" s="67"/>
      <c r="G171" s="67"/>
      <c r="H171" s="43">
        <v>0</v>
      </c>
      <c r="I171" s="44">
        <v>50</v>
      </c>
      <c r="J171" s="68">
        <f t="shared" ref="J171:J178" si="12">H171*I171</f>
        <v>0</v>
      </c>
      <c r="K171" s="68"/>
    </row>
    <row r="172" spans="1:11" x14ac:dyDescent="0.35">
      <c r="A172" s="4"/>
      <c r="B172" s="63" t="s">
        <v>5</v>
      </c>
      <c r="C172" s="63"/>
      <c r="D172" s="63"/>
      <c r="E172" s="61"/>
      <c r="F172" s="61"/>
      <c r="G172" s="61"/>
      <c r="H172" s="45">
        <v>0</v>
      </c>
      <c r="I172" s="46">
        <v>200</v>
      </c>
      <c r="J172" s="64">
        <f t="shared" si="12"/>
        <v>0</v>
      </c>
      <c r="K172" s="64"/>
    </row>
    <row r="173" spans="1:11" x14ac:dyDescent="0.35">
      <c r="A173" s="4"/>
      <c r="B173" s="63" t="s">
        <v>21</v>
      </c>
      <c r="C173" s="63"/>
      <c r="D173" s="63"/>
      <c r="E173" s="61"/>
      <c r="F173" s="61"/>
      <c r="G173" s="61"/>
      <c r="H173" s="45">
        <v>0</v>
      </c>
      <c r="I173" s="47">
        <v>50</v>
      </c>
      <c r="J173" s="64">
        <f t="shared" si="12"/>
        <v>0</v>
      </c>
      <c r="K173" s="64"/>
    </row>
    <row r="174" spans="1:11" x14ac:dyDescent="0.35">
      <c r="A174" s="4"/>
      <c r="B174" s="63" t="s">
        <v>4</v>
      </c>
      <c r="C174" s="63"/>
      <c r="D174" s="63"/>
      <c r="E174" s="61"/>
      <c r="F174" s="61"/>
      <c r="G174" s="61"/>
      <c r="H174" s="45">
        <v>0</v>
      </c>
      <c r="I174" s="47">
        <v>0</v>
      </c>
      <c r="J174" s="64">
        <f t="shared" si="12"/>
        <v>0</v>
      </c>
      <c r="K174" s="64"/>
    </row>
    <row r="175" spans="1:11" x14ac:dyDescent="0.35">
      <c r="A175" s="4"/>
      <c r="B175" s="63" t="s">
        <v>3</v>
      </c>
      <c r="C175" s="63"/>
      <c r="D175" s="63"/>
      <c r="E175" s="61"/>
      <c r="F175" s="61"/>
      <c r="G175" s="61"/>
      <c r="H175" s="45">
        <v>0</v>
      </c>
      <c r="I175" s="47">
        <v>0</v>
      </c>
      <c r="J175" s="64">
        <f t="shared" si="12"/>
        <v>0</v>
      </c>
      <c r="K175" s="64"/>
    </row>
    <row r="176" spans="1:11" x14ac:dyDescent="0.35">
      <c r="A176" s="4"/>
      <c r="B176" s="63" t="s">
        <v>2</v>
      </c>
      <c r="C176" s="63"/>
      <c r="D176" s="63"/>
      <c r="E176" s="61"/>
      <c r="F176" s="61"/>
      <c r="G176" s="61"/>
      <c r="H176" s="45">
        <v>0</v>
      </c>
      <c r="I176" s="47">
        <v>0</v>
      </c>
      <c r="J176" s="64">
        <f t="shared" si="12"/>
        <v>0</v>
      </c>
      <c r="K176" s="64"/>
    </row>
    <row r="177" spans="1:11" x14ac:dyDescent="0.35">
      <c r="A177" s="4"/>
      <c r="B177" s="63" t="s">
        <v>22</v>
      </c>
      <c r="C177" s="63"/>
      <c r="D177" s="63"/>
      <c r="E177" s="61"/>
      <c r="F177" s="61"/>
      <c r="G177" s="61"/>
      <c r="H177" s="45">
        <v>0</v>
      </c>
      <c r="I177" s="47">
        <v>0</v>
      </c>
      <c r="J177" s="64">
        <f t="shared" si="12"/>
        <v>0</v>
      </c>
      <c r="K177" s="64"/>
    </row>
    <row r="178" spans="1:11" x14ac:dyDescent="0.35">
      <c r="A178" s="4"/>
      <c r="B178" s="63" t="s">
        <v>23</v>
      </c>
      <c r="C178" s="63"/>
      <c r="D178" s="63"/>
      <c r="E178" s="61"/>
      <c r="F178" s="61"/>
      <c r="G178" s="61"/>
      <c r="H178" s="45">
        <v>0</v>
      </c>
      <c r="I178" s="47">
        <v>25</v>
      </c>
      <c r="J178" s="64">
        <f t="shared" si="12"/>
        <v>0</v>
      </c>
      <c r="K178" s="64"/>
    </row>
    <row r="179" spans="1:11" x14ac:dyDescent="0.35">
      <c r="A179" s="4"/>
      <c r="B179" s="34"/>
      <c r="C179" s="22" t="s">
        <v>62</v>
      </c>
      <c r="D179" s="24">
        <f>J179/K170</f>
        <v>0</v>
      </c>
      <c r="E179" s="34"/>
      <c r="F179" s="22" t="s">
        <v>61</v>
      </c>
      <c r="G179" s="25">
        <f>J179/G170</f>
        <v>0</v>
      </c>
      <c r="H179" s="34"/>
      <c r="I179" s="23" t="s">
        <v>48</v>
      </c>
      <c r="J179" s="58">
        <f>SUM(J171:K178)</f>
        <v>0</v>
      </c>
      <c r="K179" s="58"/>
    </row>
    <row r="180" spans="1:11" ht="7.5" customHeight="1" x14ac:dyDescent="0.35">
      <c r="A180" s="4"/>
      <c r="B180" s="7"/>
      <c r="D180" s="7"/>
      <c r="E180" s="7"/>
      <c r="F180" s="7"/>
      <c r="G180" s="7"/>
      <c r="H180" s="6"/>
      <c r="I180" s="5"/>
      <c r="J180" s="1"/>
      <c r="K180" s="1"/>
    </row>
    <row r="181" spans="1:11" x14ac:dyDescent="0.35">
      <c r="A181" s="4"/>
      <c r="B181" s="3"/>
      <c r="C181" s="3"/>
      <c r="D181" s="3"/>
      <c r="E181" s="3"/>
      <c r="F181" s="3"/>
      <c r="G181" s="3"/>
      <c r="H181" s="3" t="s">
        <v>1</v>
      </c>
      <c r="I181" s="3"/>
      <c r="J181" s="70">
        <f>J36+J49+J62+J75+J88+J101+J114+J127+J140+J153+J166+J179</f>
        <v>9315.5</v>
      </c>
      <c r="K181" s="57"/>
    </row>
  </sheetData>
  <mergeCells count="342">
    <mergeCell ref="B178:D178"/>
    <mergeCell ref="E178:G178"/>
    <mergeCell ref="J178:K178"/>
    <mergeCell ref="J179:K179"/>
    <mergeCell ref="J181:K181"/>
    <mergeCell ref="B176:D176"/>
    <mergeCell ref="E176:G176"/>
    <mergeCell ref="J176:K176"/>
    <mergeCell ref="B177:D177"/>
    <mergeCell ref="E177:G177"/>
    <mergeCell ref="J177:K177"/>
    <mergeCell ref="B174:D174"/>
    <mergeCell ref="E174:G174"/>
    <mergeCell ref="J174:K174"/>
    <mergeCell ref="B175:D175"/>
    <mergeCell ref="E175:G175"/>
    <mergeCell ref="J175:K175"/>
    <mergeCell ref="B172:D172"/>
    <mergeCell ref="E172:G172"/>
    <mergeCell ref="J172:K172"/>
    <mergeCell ref="B173:D173"/>
    <mergeCell ref="E173:G173"/>
    <mergeCell ref="J173:K173"/>
    <mergeCell ref="J166:K166"/>
    <mergeCell ref="J167:K167"/>
    <mergeCell ref="B168:K168"/>
    <mergeCell ref="B169:K169"/>
    <mergeCell ref="B171:D171"/>
    <mergeCell ref="E171:G171"/>
    <mergeCell ref="J171:K171"/>
    <mergeCell ref="B164:D164"/>
    <mergeCell ref="E164:G164"/>
    <mergeCell ref="J164:K164"/>
    <mergeCell ref="B165:D165"/>
    <mergeCell ref="E165:G165"/>
    <mergeCell ref="J165:K165"/>
    <mergeCell ref="B162:D162"/>
    <mergeCell ref="E162:G162"/>
    <mergeCell ref="J162:K162"/>
    <mergeCell ref="B163:D163"/>
    <mergeCell ref="E163:G163"/>
    <mergeCell ref="J163:K163"/>
    <mergeCell ref="B160:D160"/>
    <mergeCell ref="E160:G160"/>
    <mergeCell ref="J160:K160"/>
    <mergeCell ref="B161:D161"/>
    <mergeCell ref="E161:G161"/>
    <mergeCell ref="J161:K161"/>
    <mergeCell ref="B156:K156"/>
    <mergeCell ref="B158:D158"/>
    <mergeCell ref="E158:G158"/>
    <mergeCell ref="J158:K158"/>
    <mergeCell ref="B159:D159"/>
    <mergeCell ref="E159:G159"/>
    <mergeCell ref="J159:K159"/>
    <mergeCell ref="B152:D152"/>
    <mergeCell ref="E152:G152"/>
    <mergeCell ref="J152:K152"/>
    <mergeCell ref="J153:K153"/>
    <mergeCell ref="J154:K154"/>
    <mergeCell ref="B155:K155"/>
    <mergeCell ref="B150:D150"/>
    <mergeCell ref="E150:G150"/>
    <mergeCell ref="J150:K150"/>
    <mergeCell ref="B151:D151"/>
    <mergeCell ref="E151:G151"/>
    <mergeCell ref="J151:K151"/>
    <mergeCell ref="B148:D148"/>
    <mergeCell ref="E148:G148"/>
    <mergeCell ref="J148:K148"/>
    <mergeCell ref="B149:D149"/>
    <mergeCell ref="E149:G149"/>
    <mergeCell ref="J149:K149"/>
    <mergeCell ref="B146:D146"/>
    <mergeCell ref="E146:G146"/>
    <mergeCell ref="J146:K146"/>
    <mergeCell ref="B147:D147"/>
    <mergeCell ref="E147:G147"/>
    <mergeCell ref="J147:K147"/>
    <mergeCell ref="J140:K140"/>
    <mergeCell ref="J141:K141"/>
    <mergeCell ref="B142:K142"/>
    <mergeCell ref="B143:K143"/>
    <mergeCell ref="B145:D145"/>
    <mergeCell ref="E145:G145"/>
    <mergeCell ref="J145:K145"/>
    <mergeCell ref="B138:D138"/>
    <mergeCell ref="E138:G138"/>
    <mergeCell ref="J138:K138"/>
    <mergeCell ref="B139:D139"/>
    <mergeCell ref="E139:G139"/>
    <mergeCell ref="J139:K139"/>
    <mergeCell ref="B136:D136"/>
    <mergeCell ref="E136:G136"/>
    <mergeCell ref="J136:K136"/>
    <mergeCell ref="B137:D137"/>
    <mergeCell ref="E137:G137"/>
    <mergeCell ref="J137:K137"/>
    <mergeCell ref="B134:D134"/>
    <mergeCell ref="E134:G134"/>
    <mergeCell ref="J134:K134"/>
    <mergeCell ref="B135:D135"/>
    <mergeCell ref="E135:G135"/>
    <mergeCell ref="J135:K135"/>
    <mergeCell ref="B130:K130"/>
    <mergeCell ref="B132:D132"/>
    <mergeCell ref="E132:G132"/>
    <mergeCell ref="J132:K132"/>
    <mergeCell ref="B133:D133"/>
    <mergeCell ref="E133:G133"/>
    <mergeCell ref="J133:K133"/>
    <mergeCell ref="B126:D126"/>
    <mergeCell ref="E126:G126"/>
    <mergeCell ref="J126:K126"/>
    <mergeCell ref="J127:K127"/>
    <mergeCell ref="J128:K128"/>
    <mergeCell ref="B129:K129"/>
    <mergeCell ref="B124:D124"/>
    <mergeCell ref="E124:G124"/>
    <mergeCell ref="J124:K124"/>
    <mergeCell ref="B125:D125"/>
    <mergeCell ref="E125:G125"/>
    <mergeCell ref="J125:K125"/>
    <mergeCell ref="B122:D122"/>
    <mergeCell ref="E122:G122"/>
    <mergeCell ref="J122:K122"/>
    <mergeCell ref="B123:D123"/>
    <mergeCell ref="E123:G123"/>
    <mergeCell ref="J123:K123"/>
    <mergeCell ref="B120:D120"/>
    <mergeCell ref="E120:G120"/>
    <mergeCell ref="J120:K120"/>
    <mergeCell ref="B121:D121"/>
    <mergeCell ref="E121:G121"/>
    <mergeCell ref="J121:K121"/>
    <mergeCell ref="J114:K114"/>
    <mergeCell ref="J115:K115"/>
    <mergeCell ref="B116:K116"/>
    <mergeCell ref="B117:K117"/>
    <mergeCell ref="B119:D119"/>
    <mergeCell ref="E119:G119"/>
    <mergeCell ref="J119:K119"/>
    <mergeCell ref="B112:D112"/>
    <mergeCell ref="E112:G112"/>
    <mergeCell ref="J112:K112"/>
    <mergeCell ref="B113:D113"/>
    <mergeCell ref="E113:G113"/>
    <mergeCell ref="J113:K113"/>
    <mergeCell ref="B110:D110"/>
    <mergeCell ref="E110:G110"/>
    <mergeCell ref="J110:K110"/>
    <mergeCell ref="B111:D111"/>
    <mergeCell ref="E111:G111"/>
    <mergeCell ref="J111:K111"/>
    <mergeCell ref="B108:D108"/>
    <mergeCell ref="E108:G108"/>
    <mergeCell ref="J108:K108"/>
    <mergeCell ref="B109:D109"/>
    <mergeCell ref="E109:G109"/>
    <mergeCell ref="J109:K109"/>
    <mergeCell ref="B104:K104"/>
    <mergeCell ref="B106:D106"/>
    <mergeCell ref="E106:G106"/>
    <mergeCell ref="J106:K106"/>
    <mergeCell ref="B107:D107"/>
    <mergeCell ref="E107:G107"/>
    <mergeCell ref="J107:K107"/>
    <mergeCell ref="B100:D100"/>
    <mergeCell ref="E100:G100"/>
    <mergeCell ref="J100:K100"/>
    <mergeCell ref="J101:K101"/>
    <mergeCell ref="J102:K102"/>
    <mergeCell ref="B103:K103"/>
    <mergeCell ref="B98:D98"/>
    <mergeCell ref="E98:G98"/>
    <mergeCell ref="J98:K98"/>
    <mergeCell ref="B99:D99"/>
    <mergeCell ref="E99:G99"/>
    <mergeCell ref="J99:K99"/>
    <mergeCell ref="B96:D96"/>
    <mergeCell ref="E96:G96"/>
    <mergeCell ref="J96:K96"/>
    <mergeCell ref="B97:D97"/>
    <mergeCell ref="E97:G97"/>
    <mergeCell ref="J97:K97"/>
    <mergeCell ref="B94:D94"/>
    <mergeCell ref="E94:G94"/>
    <mergeCell ref="J94:K94"/>
    <mergeCell ref="B95:D95"/>
    <mergeCell ref="E95:G95"/>
    <mergeCell ref="J95:K95"/>
    <mergeCell ref="J88:K88"/>
    <mergeCell ref="J89:K89"/>
    <mergeCell ref="B90:K90"/>
    <mergeCell ref="B91:K91"/>
    <mergeCell ref="B93:D93"/>
    <mergeCell ref="E93:G93"/>
    <mergeCell ref="J93:K93"/>
    <mergeCell ref="B86:D86"/>
    <mergeCell ref="E86:G86"/>
    <mergeCell ref="J86:K86"/>
    <mergeCell ref="B87:D87"/>
    <mergeCell ref="E87:G87"/>
    <mergeCell ref="J87:K87"/>
    <mergeCell ref="B84:D84"/>
    <mergeCell ref="E84:G84"/>
    <mergeCell ref="J84:K84"/>
    <mergeCell ref="B85:D85"/>
    <mergeCell ref="E85:G85"/>
    <mergeCell ref="J85:K85"/>
    <mergeCell ref="B82:D82"/>
    <mergeCell ref="E82:G82"/>
    <mergeCell ref="J82:K82"/>
    <mergeCell ref="B83:D83"/>
    <mergeCell ref="E83:G83"/>
    <mergeCell ref="J83:K83"/>
    <mergeCell ref="B78:K78"/>
    <mergeCell ref="B80:D80"/>
    <mergeCell ref="E80:G80"/>
    <mergeCell ref="J80:K80"/>
    <mergeCell ref="B81:D81"/>
    <mergeCell ref="E81:G81"/>
    <mergeCell ref="J81:K81"/>
    <mergeCell ref="B74:D74"/>
    <mergeCell ref="E74:G74"/>
    <mergeCell ref="J74:K74"/>
    <mergeCell ref="J75:K75"/>
    <mergeCell ref="J76:K76"/>
    <mergeCell ref="B77:K77"/>
    <mergeCell ref="B72:D72"/>
    <mergeCell ref="E72:G72"/>
    <mergeCell ref="J72:K72"/>
    <mergeCell ref="B73:D73"/>
    <mergeCell ref="E73:G73"/>
    <mergeCell ref="J73:K73"/>
    <mergeCell ref="B70:D70"/>
    <mergeCell ref="E70:G70"/>
    <mergeCell ref="J70:K70"/>
    <mergeCell ref="B71:D71"/>
    <mergeCell ref="E71:G71"/>
    <mergeCell ref="J71:K71"/>
    <mergeCell ref="B68:D68"/>
    <mergeCell ref="E68:G68"/>
    <mergeCell ref="J68:K68"/>
    <mergeCell ref="B69:D69"/>
    <mergeCell ref="E69:G69"/>
    <mergeCell ref="J69:K69"/>
    <mergeCell ref="J62:K62"/>
    <mergeCell ref="J63:K63"/>
    <mergeCell ref="B64:K64"/>
    <mergeCell ref="B65:K65"/>
    <mergeCell ref="B67:D67"/>
    <mergeCell ref="E67:G67"/>
    <mergeCell ref="J67:K67"/>
    <mergeCell ref="B60:D60"/>
    <mergeCell ref="E60:G60"/>
    <mergeCell ref="J60:K60"/>
    <mergeCell ref="B61:D61"/>
    <mergeCell ref="E61:G61"/>
    <mergeCell ref="J61:K61"/>
    <mergeCell ref="B58:D58"/>
    <mergeCell ref="E58:G58"/>
    <mergeCell ref="J58:K58"/>
    <mergeCell ref="B59:D59"/>
    <mergeCell ref="E59:G59"/>
    <mergeCell ref="J59:K59"/>
    <mergeCell ref="B56:D56"/>
    <mergeCell ref="E56:G56"/>
    <mergeCell ref="J56:K56"/>
    <mergeCell ref="B57:D57"/>
    <mergeCell ref="E57:G57"/>
    <mergeCell ref="J57:K57"/>
    <mergeCell ref="B52:K52"/>
    <mergeCell ref="B54:D54"/>
    <mergeCell ref="E54:G54"/>
    <mergeCell ref="J54:K54"/>
    <mergeCell ref="B55:D55"/>
    <mergeCell ref="E55:G55"/>
    <mergeCell ref="J55:K55"/>
    <mergeCell ref="B48:D48"/>
    <mergeCell ref="E48:G48"/>
    <mergeCell ref="J48:K48"/>
    <mergeCell ref="J49:K49"/>
    <mergeCell ref="J50:K50"/>
    <mergeCell ref="B51:K51"/>
    <mergeCell ref="B46:D46"/>
    <mergeCell ref="E46:G46"/>
    <mergeCell ref="J46:K46"/>
    <mergeCell ref="B47:D47"/>
    <mergeCell ref="E47:G47"/>
    <mergeCell ref="J47:K47"/>
    <mergeCell ref="B44:D44"/>
    <mergeCell ref="E44:G44"/>
    <mergeCell ref="J44:K44"/>
    <mergeCell ref="B45:D45"/>
    <mergeCell ref="E45:G45"/>
    <mergeCell ref="J45:K45"/>
    <mergeCell ref="B42:D42"/>
    <mergeCell ref="E42:G42"/>
    <mergeCell ref="J42:K42"/>
    <mergeCell ref="B43:D43"/>
    <mergeCell ref="E43:G43"/>
    <mergeCell ref="J43:K43"/>
    <mergeCell ref="J36:K36"/>
    <mergeCell ref="B38:K38"/>
    <mergeCell ref="B39:K39"/>
    <mergeCell ref="B41:D41"/>
    <mergeCell ref="E41:G41"/>
    <mergeCell ref="J41:K41"/>
    <mergeCell ref="B34:D34"/>
    <mergeCell ref="E34:G34"/>
    <mergeCell ref="J34:K34"/>
    <mergeCell ref="B35:D35"/>
    <mergeCell ref="E35:G35"/>
    <mergeCell ref="J35:K35"/>
    <mergeCell ref="B32:D32"/>
    <mergeCell ref="E32:G32"/>
    <mergeCell ref="J32:K32"/>
    <mergeCell ref="B33:D33"/>
    <mergeCell ref="E33:G33"/>
    <mergeCell ref="J33:K33"/>
    <mergeCell ref="B31:D31"/>
    <mergeCell ref="E31:G31"/>
    <mergeCell ref="J31:K31"/>
    <mergeCell ref="B25:K25"/>
    <mergeCell ref="B26:K26"/>
    <mergeCell ref="B28:D28"/>
    <mergeCell ref="E28:G28"/>
    <mergeCell ref="J28:K28"/>
    <mergeCell ref="B29:D29"/>
    <mergeCell ref="E29:G29"/>
    <mergeCell ref="J29:K29"/>
    <mergeCell ref="B2:K2"/>
    <mergeCell ref="B4:D4"/>
    <mergeCell ref="E4:F4"/>
    <mergeCell ref="G4:K4"/>
    <mergeCell ref="B22:K22"/>
    <mergeCell ref="B23:D23"/>
    <mergeCell ref="E23:G23"/>
    <mergeCell ref="B30:D30"/>
    <mergeCell ref="E30:G30"/>
    <mergeCell ref="J30:K30"/>
  </mergeCells>
  <conditionalFormatting sqref="C13">
    <cfRule type="cellIs" dxfId="40" priority="25" operator="lessThan">
      <formula>0</formula>
    </cfRule>
    <cfRule type="cellIs" dxfId="39" priority="26" operator="greaterThan">
      <formula>0</formula>
    </cfRule>
  </conditionalFormatting>
  <conditionalFormatting sqref="H28:K35">
    <cfRule type="cellIs" dxfId="38" priority="23" operator="equal">
      <formula>0</formula>
    </cfRule>
  </conditionalFormatting>
  <conditionalFormatting sqref="H41:K48">
    <cfRule type="cellIs" dxfId="37" priority="21" operator="equal">
      <formula>0</formula>
    </cfRule>
  </conditionalFormatting>
  <conditionalFormatting sqref="H54:K61">
    <cfRule type="cellIs" dxfId="36" priority="19" operator="equal">
      <formula>0</formula>
    </cfRule>
  </conditionalFormatting>
  <conditionalFormatting sqref="H67:K74">
    <cfRule type="cellIs" dxfId="35" priority="17" operator="equal">
      <formula>0</formula>
    </cfRule>
  </conditionalFormatting>
  <conditionalFormatting sqref="H80:K87">
    <cfRule type="cellIs" dxfId="34" priority="15" operator="equal">
      <formula>0</formula>
    </cfRule>
  </conditionalFormatting>
  <conditionalFormatting sqref="H93:K100">
    <cfRule type="cellIs" dxfId="33" priority="13" operator="equal">
      <formula>0</formula>
    </cfRule>
  </conditionalFormatting>
  <conditionalFormatting sqref="H106:K113">
    <cfRule type="cellIs" dxfId="32" priority="11" operator="equal">
      <formula>0</formula>
    </cfRule>
  </conditionalFormatting>
  <conditionalFormatting sqref="H119:K126">
    <cfRule type="cellIs" dxfId="31" priority="9" operator="equal">
      <formula>0</formula>
    </cfRule>
  </conditionalFormatting>
  <conditionalFormatting sqref="H132:K139">
    <cfRule type="cellIs" dxfId="30" priority="1" operator="equal">
      <formula>0</formula>
    </cfRule>
  </conditionalFormatting>
  <conditionalFormatting sqref="H145:K152">
    <cfRule type="cellIs" dxfId="29" priority="7" operator="equal">
      <formula>0</formula>
    </cfRule>
  </conditionalFormatting>
  <conditionalFormatting sqref="H158:K165">
    <cfRule type="cellIs" dxfId="28" priority="5" operator="equal">
      <formula>0</formula>
    </cfRule>
  </conditionalFormatting>
  <conditionalFormatting sqref="H171:K178">
    <cfRule type="cellIs" dxfId="27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BA9C8-37CE-40A4-BAB6-92EBFEB4EA71}">
  <dimension ref="A1:N181"/>
  <sheetViews>
    <sheetView showGridLines="0" zoomScale="85" zoomScaleNormal="85" workbookViewId="0">
      <selection activeCell="O16" sqref="O15:O16"/>
    </sheetView>
  </sheetViews>
  <sheetFormatPr defaultColWidth="8.81640625" defaultRowHeight="14.5" x14ac:dyDescent="0.35"/>
  <cols>
    <col min="1" max="1" width="3.36328125" customWidth="1"/>
    <col min="2" max="4" width="12.1796875" customWidth="1"/>
    <col min="5" max="6" width="12.90625" customWidth="1"/>
    <col min="7" max="8" width="12" customWidth="1"/>
    <col min="9" max="9" width="11.7265625" customWidth="1"/>
    <col min="10" max="10" width="12" customWidth="1"/>
    <col min="11" max="11" width="2.81640625" customWidth="1"/>
  </cols>
  <sheetData>
    <row r="1" spans="1:11" ht="6.75" customHeight="1" x14ac:dyDescent="0.35"/>
    <row r="2" spans="1:11" ht="45" customHeight="1" x14ac:dyDescent="0.35">
      <c r="A2" s="9"/>
      <c r="B2" s="59" t="s">
        <v>105</v>
      </c>
      <c r="C2" s="59"/>
      <c r="D2" s="59"/>
      <c r="E2" s="59"/>
      <c r="F2" s="59"/>
      <c r="G2" s="59"/>
      <c r="H2" s="59"/>
      <c r="I2" s="59"/>
      <c r="J2" s="59"/>
      <c r="K2" s="59"/>
    </row>
    <row r="3" spans="1:11" ht="3.75" customHeight="1" x14ac:dyDescent="0.35">
      <c r="A3" s="9"/>
      <c r="B3" s="7"/>
      <c r="C3" s="7"/>
      <c r="D3" s="7"/>
      <c r="E3" s="7"/>
      <c r="F3" s="7"/>
      <c r="G3" s="7"/>
      <c r="J3" s="7"/>
      <c r="K3" s="18"/>
    </row>
    <row r="4" spans="1:11" x14ac:dyDescent="0.35">
      <c r="A4" s="9"/>
      <c r="B4" s="57" t="s">
        <v>14</v>
      </c>
      <c r="C4" s="57"/>
      <c r="D4" s="57"/>
      <c r="E4" s="57" t="s">
        <v>50</v>
      </c>
      <c r="F4" s="57"/>
      <c r="G4" s="57" t="s">
        <v>51</v>
      </c>
      <c r="H4" s="57"/>
      <c r="I4" s="57"/>
      <c r="J4" s="57"/>
      <c r="K4" s="57"/>
    </row>
    <row r="5" spans="1:11" x14ac:dyDescent="0.35">
      <c r="A5" s="9"/>
      <c r="B5" s="11"/>
      <c r="C5" s="11"/>
      <c r="D5" s="11"/>
      <c r="E5" s="19"/>
      <c r="F5" s="19"/>
      <c r="G5" s="27"/>
      <c r="H5" s="20"/>
      <c r="I5" s="19"/>
      <c r="J5" s="19"/>
      <c r="K5" s="8"/>
    </row>
    <row r="6" spans="1:11" x14ac:dyDescent="0.35">
      <c r="A6" s="9"/>
      <c r="B6" s="11"/>
      <c r="C6" s="15" t="s">
        <v>13</v>
      </c>
      <c r="D6" s="11"/>
      <c r="E6" s="19"/>
      <c r="F6" s="19"/>
      <c r="G6" s="16">
        <f t="shared" ref="G6:G17" si="0">F7/$C$10</f>
        <v>1</v>
      </c>
      <c r="H6" s="19"/>
      <c r="I6" s="19"/>
      <c r="J6" s="19"/>
      <c r="K6" s="8"/>
    </row>
    <row r="7" spans="1:11" ht="15.5" x14ac:dyDescent="0.35">
      <c r="A7" s="9"/>
      <c r="B7" s="11"/>
      <c r="C7" s="56">
        <v>150000</v>
      </c>
      <c r="D7" s="11"/>
      <c r="E7" s="26" t="s">
        <v>32</v>
      </c>
      <c r="F7" s="30">
        <f>J36</f>
        <v>150000</v>
      </c>
      <c r="G7" s="16">
        <f t="shared" si="0"/>
        <v>0</v>
      </c>
      <c r="H7" s="21"/>
      <c r="I7" s="21"/>
      <c r="J7" s="21"/>
      <c r="K7" s="17"/>
    </row>
    <row r="8" spans="1:11" x14ac:dyDescent="0.35">
      <c r="A8" s="9"/>
      <c r="B8" s="11"/>
      <c r="C8" s="11"/>
      <c r="D8" s="11"/>
      <c r="E8" s="29" t="s">
        <v>33</v>
      </c>
      <c r="F8" s="31">
        <f>J49</f>
        <v>0</v>
      </c>
      <c r="G8" s="16">
        <f t="shared" si="0"/>
        <v>0</v>
      </c>
      <c r="H8" s="21"/>
      <c r="I8" s="21"/>
      <c r="J8" s="21"/>
      <c r="K8" s="17"/>
    </row>
    <row r="9" spans="1:11" x14ac:dyDescent="0.35">
      <c r="A9" s="9"/>
      <c r="B9" s="11"/>
      <c r="C9" s="13" t="s">
        <v>12</v>
      </c>
      <c r="D9" s="11"/>
      <c r="E9" s="29" t="s">
        <v>34</v>
      </c>
      <c r="F9" s="31">
        <f>J62</f>
        <v>0</v>
      </c>
      <c r="G9" s="16">
        <f t="shared" si="0"/>
        <v>0</v>
      </c>
      <c r="H9" s="19"/>
      <c r="I9" s="19"/>
      <c r="J9" s="19"/>
      <c r="K9" s="8"/>
    </row>
    <row r="10" spans="1:11" ht="15.5" x14ac:dyDescent="0.35">
      <c r="A10" s="9"/>
      <c r="B10" s="11"/>
      <c r="C10" s="56">
        <f>J181</f>
        <v>150000</v>
      </c>
      <c r="D10" s="11"/>
      <c r="E10" s="26" t="s">
        <v>35</v>
      </c>
      <c r="F10" s="31">
        <f>J75</f>
        <v>0</v>
      </c>
      <c r="G10" s="16">
        <f t="shared" si="0"/>
        <v>0</v>
      </c>
      <c r="H10" s="19"/>
      <c r="I10" s="19"/>
      <c r="J10" s="19"/>
      <c r="K10" s="8"/>
    </row>
    <row r="11" spans="1:11" x14ac:dyDescent="0.35">
      <c r="A11" s="9"/>
      <c r="B11" s="11"/>
      <c r="C11" s="11"/>
      <c r="D11" s="11"/>
      <c r="E11" s="28" t="s">
        <v>36</v>
      </c>
      <c r="F11" s="30">
        <f>J88</f>
        <v>0</v>
      </c>
      <c r="G11" s="16">
        <f t="shared" si="0"/>
        <v>0</v>
      </c>
      <c r="H11" s="19"/>
      <c r="I11" s="19"/>
      <c r="J11" s="19"/>
      <c r="K11" s="8"/>
    </row>
    <row r="12" spans="1:11" x14ac:dyDescent="0.35">
      <c r="A12" s="9"/>
      <c r="B12" s="11"/>
      <c r="C12" s="15" t="s">
        <v>11</v>
      </c>
      <c r="D12" s="11"/>
      <c r="E12" s="29" t="s">
        <v>37</v>
      </c>
      <c r="F12" s="31">
        <f>J101</f>
        <v>0</v>
      </c>
      <c r="G12" s="16">
        <f t="shared" si="0"/>
        <v>0</v>
      </c>
      <c r="H12" s="19"/>
      <c r="I12" s="19"/>
      <c r="J12" s="19"/>
      <c r="K12" s="8"/>
    </row>
    <row r="13" spans="1:11" ht="15.5" x14ac:dyDescent="0.35">
      <c r="A13" s="9"/>
      <c r="B13" s="11"/>
      <c r="C13" s="14">
        <f>C7-C10</f>
        <v>0</v>
      </c>
      <c r="D13" s="11"/>
      <c r="E13" s="26" t="s">
        <v>38</v>
      </c>
      <c r="F13" s="31">
        <f>J114</f>
        <v>0</v>
      </c>
      <c r="G13" s="16">
        <f t="shared" si="0"/>
        <v>0</v>
      </c>
      <c r="H13" s="19"/>
      <c r="I13" s="19"/>
      <c r="J13" s="19"/>
      <c r="K13" s="8"/>
    </row>
    <row r="14" spans="1:11" x14ac:dyDescent="0.35">
      <c r="A14" s="9"/>
      <c r="B14" s="11"/>
      <c r="C14" s="11"/>
      <c r="D14" s="11"/>
      <c r="E14" s="28" t="s">
        <v>39</v>
      </c>
      <c r="F14" s="30">
        <f>J127</f>
        <v>0</v>
      </c>
      <c r="G14" s="16">
        <f t="shared" si="0"/>
        <v>0</v>
      </c>
      <c r="H14" s="19"/>
      <c r="I14" s="19"/>
      <c r="J14" s="19"/>
      <c r="K14" s="8"/>
    </row>
    <row r="15" spans="1:11" x14ac:dyDescent="0.35">
      <c r="A15" s="9"/>
      <c r="B15" s="11"/>
      <c r="C15" s="13" t="s">
        <v>63</v>
      </c>
      <c r="D15" s="11"/>
      <c r="E15" s="29" t="s">
        <v>40</v>
      </c>
      <c r="F15" s="31">
        <f>J140</f>
        <v>0</v>
      </c>
      <c r="G15" s="16">
        <f t="shared" si="0"/>
        <v>0</v>
      </c>
      <c r="H15" s="19"/>
      <c r="I15" s="19"/>
      <c r="J15" s="19"/>
      <c r="K15" s="8"/>
    </row>
    <row r="16" spans="1:11" ht="15.5" x14ac:dyDescent="0.35">
      <c r="A16" s="9"/>
      <c r="B16" s="11"/>
      <c r="C16" s="33">
        <f>I27+I40+I53+I66+I79+I92+I105+I118+I131+I144+I157+I170</f>
        <v>0</v>
      </c>
      <c r="D16" s="11"/>
      <c r="E16" s="29" t="s">
        <v>41</v>
      </c>
      <c r="F16" s="31">
        <f>J153</f>
        <v>0</v>
      </c>
      <c r="G16" s="16">
        <f t="shared" si="0"/>
        <v>0</v>
      </c>
      <c r="H16" s="19"/>
      <c r="I16" s="19"/>
      <c r="J16" s="19"/>
      <c r="K16" s="8"/>
    </row>
    <row r="17" spans="1:11" x14ac:dyDescent="0.35">
      <c r="A17" s="9"/>
      <c r="B17" s="11"/>
      <c r="C17" s="11"/>
      <c r="D17" s="11"/>
      <c r="E17" s="26" t="s">
        <v>42</v>
      </c>
      <c r="F17" s="31">
        <f>J166</f>
        <v>0</v>
      </c>
      <c r="G17" s="16">
        <f t="shared" si="0"/>
        <v>0</v>
      </c>
      <c r="H17" s="8"/>
      <c r="I17" s="8"/>
      <c r="J17" s="8"/>
      <c r="K17" s="8"/>
    </row>
    <row r="18" spans="1:11" x14ac:dyDescent="0.35">
      <c r="A18" s="9"/>
      <c r="B18" s="11"/>
      <c r="C18" s="13" t="s">
        <v>60</v>
      </c>
      <c r="D18" s="11"/>
      <c r="E18" s="28" t="s">
        <v>43</v>
      </c>
      <c r="F18" s="32">
        <f>J179</f>
        <v>0</v>
      </c>
      <c r="G18" s="8"/>
      <c r="H18" s="8"/>
      <c r="I18" s="8"/>
      <c r="J18" s="8"/>
      <c r="K18" s="8"/>
    </row>
    <row r="19" spans="1:11" ht="15.5" x14ac:dyDescent="0.35">
      <c r="A19" s="9"/>
      <c r="B19" s="11"/>
      <c r="C19" s="12">
        <f>AVERAGE(F7:F18)</f>
        <v>12500</v>
      </c>
      <c r="D19" s="11"/>
      <c r="E19" s="8"/>
      <c r="F19" s="8"/>
      <c r="G19" s="8"/>
      <c r="H19" s="8"/>
      <c r="I19" s="8"/>
      <c r="J19" s="8"/>
      <c r="K19" s="8"/>
    </row>
    <row r="20" spans="1:11" x14ac:dyDescent="0.35">
      <c r="A20" s="9"/>
      <c r="B20" s="11"/>
      <c r="C20" s="11"/>
      <c r="D20" s="11"/>
      <c r="E20" s="8"/>
      <c r="F20" s="8"/>
      <c r="G20" s="8"/>
      <c r="H20" s="8"/>
      <c r="I20" s="8"/>
      <c r="J20" s="8"/>
      <c r="K20" s="8"/>
    </row>
    <row r="21" spans="1:11" ht="10.5" customHeight="1" x14ac:dyDescent="0.3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8" customHeight="1" x14ac:dyDescent="0.35">
      <c r="A22" s="9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x14ac:dyDescent="0.35">
      <c r="A23" s="4"/>
      <c r="B23" s="71" t="s">
        <v>10</v>
      </c>
      <c r="C23" s="71"/>
      <c r="D23" s="71"/>
      <c r="E23" s="72" t="s">
        <v>9</v>
      </c>
      <c r="F23" s="72"/>
      <c r="G23" s="72"/>
      <c r="H23" s="42" t="s">
        <v>8</v>
      </c>
      <c r="I23" s="42" t="s">
        <v>7</v>
      </c>
      <c r="J23" s="42" t="s">
        <v>6</v>
      </c>
      <c r="K23" s="8"/>
    </row>
    <row r="24" spans="1:11" ht="11.25" customHeight="1" x14ac:dyDescent="0.35">
      <c r="A24" s="4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5">
      <c r="A25" s="4"/>
      <c r="B25" s="65" t="s">
        <v>0</v>
      </c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35">
      <c r="A26" s="4"/>
      <c r="B26" s="60" t="s">
        <v>115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s="37" customFormat="1" ht="13" x14ac:dyDescent="0.3">
      <c r="A27" s="35"/>
      <c r="B27" s="39" t="s">
        <v>46</v>
      </c>
      <c r="C27" s="38">
        <v>46023</v>
      </c>
      <c r="D27" s="40" t="s">
        <v>47</v>
      </c>
      <c r="E27" s="38">
        <v>46023</v>
      </c>
      <c r="F27" s="39" t="s">
        <v>15</v>
      </c>
      <c r="G27" s="36">
        <f>E27-C27+1</f>
        <v>1</v>
      </c>
      <c r="H27" s="39" t="s">
        <v>64</v>
      </c>
      <c r="I27" s="41">
        <v>0</v>
      </c>
      <c r="J27" s="40" t="s">
        <v>65</v>
      </c>
      <c r="K27" s="36">
        <v>1</v>
      </c>
    </row>
    <row r="28" spans="1:11" x14ac:dyDescent="0.35">
      <c r="A28" s="4"/>
      <c r="B28" s="66" t="s">
        <v>20</v>
      </c>
      <c r="C28" s="66"/>
      <c r="D28" s="66"/>
      <c r="E28" s="67" t="s">
        <v>52</v>
      </c>
      <c r="F28" s="67"/>
      <c r="G28" s="67"/>
      <c r="H28" s="43">
        <v>1</v>
      </c>
      <c r="I28" s="74">
        <v>150000</v>
      </c>
      <c r="J28" s="68">
        <f>H28*I28</f>
        <v>150000</v>
      </c>
      <c r="K28" s="68"/>
    </row>
    <row r="29" spans="1:11" x14ac:dyDescent="0.35">
      <c r="A29" s="4"/>
      <c r="B29" s="63" t="s">
        <v>5</v>
      </c>
      <c r="C29" s="63"/>
      <c r="D29" s="63"/>
      <c r="E29" s="61"/>
      <c r="F29" s="61"/>
      <c r="G29" s="61"/>
      <c r="H29" s="45">
        <v>0</v>
      </c>
      <c r="I29" s="47">
        <v>0</v>
      </c>
      <c r="J29" s="64">
        <f>H29*I29</f>
        <v>0</v>
      </c>
      <c r="K29" s="64"/>
    </row>
    <row r="30" spans="1:11" x14ac:dyDescent="0.35">
      <c r="A30" s="4"/>
      <c r="B30" s="63" t="s">
        <v>21</v>
      </c>
      <c r="C30" s="63"/>
      <c r="D30" s="63"/>
      <c r="E30" s="61"/>
      <c r="F30" s="61"/>
      <c r="G30" s="61"/>
      <c r="H30" s="45">
        <v>0</v>
      </c>
      <c r="I30" s="47">
        <v>20</v>
      </c>
      <c r="J30" s="64">
        <f>H30*I30</f>
        <v>0</v>
      </c>
      <c r="K30" s="64"/>
    </row>
    <row r="31" spans="1:11" x14ac:dyDescent="0.35">
      <c r="A31" s="4"/>
      <c r="B31" s="63" t="s">
        <v>4</v>
      </c>
      <c r="C31" s="63"/>
      <c r="D31" s="63"/>
      <c r="E31" s="61"/>
      <c r="F31" s="61"/>
      <c r="G31" s="61"/>
      <c r="H31" s="45">
        <v>0</v>
      </c>
      <c r="I31" s="47">
        <v>15</v>
      </c>
      <c r="J31" s="64">
        <f>H31*I31</f>
        <v>0</v>
      </c>
      <c r="K31" s="64"/>
    </row>
    <row r="32" spans="1:11" x14ac:dyDescent="0.35">
      <c r="A32" s="4"/>
      <c r="B32" s="63" t="s">
        <v>3</v>
      </c>
      <c r="C32" s="63"/>
      <c r="D32" s="63"/>
      <c r="E32" s="61"/>
      <c r="F32" s="61"/>
      <c r="G32" s="61"/>
      <c r="H32" s="45">
        <v>0</v>
      </c>
      <c r="I32" s="47">
        <v>10</v>
      </c>
      <c r="J32" s="64">
        <f t="shared" ref="J32:J34" si="1">H32*I32</f>
        <v>0</v>
      </c>
      <c r="K32" s="64"/>
    </row>
    <row r="33" spans="1:11" x14ac:dyDescent="0.35">
      <c r="A33" s="4"/>
      <c r="B33" s="63" t="s">
        <v>2</v>
      </c>
      <c r="C33" s="63"/>
      <c r="D33" s="63"/>
      <c r="E33" s="61"/>
      <c r="F33" s="61"/>
      <c r="G33" s="61"/>
      <c r="H33" s="45">
        <v>0</v>
      </c>
      <c r="I33" s="47">
        <v>0</v>
      </c>
      <c r="J33" s="64">
        <f t="shared" si="1"/>
        <v>0</v>
      </c>
      <c r="K33" s="64"/>
    </row>
    <row r="34" spans="1:11" x14ac:dyDescent="0.35">
      <c r="A34" s="4"/>
      <c r="B34" s="63" t="s">
        <v>22</v>
      </c>
      <c r="C34" s="63"/>
      <c r="D34" s="63"/>
      <c r="E34" s="61"/>
      <c r="F34" s="61"/>
      <c r="G34" s="61"/>
      <c r="H34" s="45">
        <v>0</v>
      </c>
      <c r="I34" s="47">
        <v>0</v>
      </c>
      <c r="J34" s="64">
        <f t="shared" si="1"/>
        <v>0</v>
      </c>
      <c r="K34" s="64"/>
    </row>
    <row r="35" spans="1:11" x14ac:dyDescent="0.35">
      <c r="A35" s="4"/>
      <c r="B35" s="63" t="s">
        <v>23</v>
      </c>
      <c r="C35" s="63"/>
      <c r="D35" s="63"/>
      <c r="E35" s="61"/>
      <c r="F35" s="61"/>
      <c r="G35" s="61"/>
      <c r="H35" s="45">
        <v>0</v>
      </c>
      <c r="I35" s="47">
        <v>30</v>
      </c>
      <c r="J35" s="64">
        <f>H35*I35</f>
        <v>0</v>
      </c>
      <c r="K35" s="64"/>
    </row>
    <row r="36" spans="1:11" x14ac:dyDescent="0.35">
      <c r="A36" s="4"/>
      <c r="B36" s="34"/>
      <c r="C36" s="22" t="s">
        <v>62</v>
      </c>
      <c r="D36" s="24">
        <f>J36/K27</f>
        <v>150000</v>
      </c>
      <c r="E36" s="34"/>
      <c r="F36" s="22" t="s">
        <v>61</v>
      </c>
      <c r="G36" s="25">
        <f>J36/G27</f>
        <v>150000</v>
      </c>
      <c r="H36" s="34"/>
      <c r="I36" s="23" t="s">
        <v>48</v>
      </c>
      <c r="J36" s="58">
        <f>SUM(J28:K35)</f>
        <v>150000</v>
      </c>
      <c r="K36" s="58"/>
    </row>
    <row r="37" spans="1:11" x14ac:dyDescent="0.35">
      <c r="A37" s="4"/>
      <c r="B37" s="7"/>
      <c r="D37" s="7"/>
      <c r="E37" s="7"/>
      <c r="F37" s="7"/>
      <c r="G37" s="7"/>
      <c r="H37" s="6"/>
      <c r="I37" s="5"/>
    </row>
    <row r="38" spans="1:11" ht="14" customHeight="1" x14ac:dyDescent="0.35">
      <c r="A38" s="4"/>
      <c r="B38" s="65" t="s">
        <v>16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35">
      <c r="A39" s="4"/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1" s="37" customFormat="1" ht="13" x14ac:dyDescent="0.3">
      <c r="A40" s="35"/>
      <c r="B40" s="39" t="s">
        <v>46</v>
      </c>
      <c r="C40" s="38">
        <v>45689</v>
      </c>
      <c r="D40" s="40" t="s">
        <v>47</v>
      </c>
      <c r="E40" s="38">
        <v>45689</v>
      </c>
      <c r="F40" s="39" t="s">
        <v>15</v>
      </c>
      <c r="G40" s="36">
        <f>E40-C40+1</f>
        <v>1</v>
      </c>
      <c r="H40" s="39" t="s">
        <v>64</v>
      </c>
      <c r="I40" s="41">
        <v>0</v>
      </c>
      <c r="J40" s="40" t="s">
        <v>65</v>
      </c>
      <c r="K40" s="36">
        <v>1</v>
      </c>
    </row>
    <row r="41" spans="1:11" x14ac:dyDescent="0.35">
      <c r="A41" s="4"/>
      <c r="B41" s="66" t="s">
        <v>20</v>
      </c>
      <c r="C41" s="66"/>
      <c r="D41" s="66"/>
      <c r="E41" s="67"/>
      <c r="F41" s="67"/>
      <c r="G41" s="67"/>
      <c r="H41" s="43">
        <v>0</v>
      </c>
      <c r="I41" s="44">
        <v>1500</v>
      </c>
      <c r="J41" s="68">
        <f>H41*I41</f>
        <v>0</v>
      </c>
      <c r="K41" s="68"/>
    </row>
    <row r="42" spans="1:11" x14ac:dyDescent="0.35">
      <c r="A42" s="4"/>
      <c r="B42" s="63" t="s">
        <v>5</v>
      </c>
      <c r="C42" s="63"/>
      <c r="D42" s="63"/>
      <c r="E42" s="61"/>
      <c r="F42" s="61"/>
      <c r="G42" s="61"/>
      <c r="H42" s="45">
        <v>0</v>
      </c>
      <c r="I42" s="46">
        <v>2500</v>
      </c>
      <c r="J42" s="64">
        <f>H42*I42</f>
        <v>0</v>
      </c>
      <c r="K42" s="64"/>
    </row>
    <row r="43" spans="1:11" x14ac:dyDescent="0.35">
      <c r="A43" s="4"/>
      <c r="B43" s="63" t="s">
        <v>21</v>
      </c>
      <c r="C43" s="63"/>
      <c r="D43" s="63"/>
      <c r="E43" s="61"/>
      <c r="F43" s="61"/>
      <c r="G43" s="61"/>
      <c r="H43" s="45">
        <v>0</v>
      </c>
      <c r="I43" s="47">
        <v>50</v>
      </c>
      <c r="J43" s="64">
        <f t="shared" ref="J43:J47" si="2">H43*I43</f>
        <v>0</v>
      </c>
      <c r="K43" s="64"/>
    </row>
    <row r="44" spans="1:11" x14ac:dyDescent="0.35">
      <c r="A44" s="4"/>
      <c r="B44" s="63" t="s">
        <v>4</v>
      </c>
      <c r="C44" s="63"/>
      <c r="D44" s="63"/>
      <c r="E44" s="61"/>
      <c r="F44" s="61"/>
      <c r="G44" s="61"/>
      <c r="H44" s="45">
        <v>0</v>
      </c>
      <c r="I44" s="47">
        <v>50</v>
      </c>
      <c r="J44" s="64">
        <f t="shared" si="2"/>
        <v>0</v>
      </c>
      <c r="K44" s="64"/>
    </row>
    <row r="45" spans="1:11" x14ac:dyDescent="0.35">
      <c r="A45" s="4"/>
      <c r="B45" s="63" t="s">
        <v>3</v>
      </c>
      <c r="C45" s="63"/>
      <c r="D45" s="63"/>
      <c r="E45" s="61"/>
      <c r="F45" s="61"/>
      <c r="G45" s="61"/>
      <c r="H45" s="45">
        <v>0</v>
      </c>
      <c r="I45" s="47">
        <v>300</v>
      </c>
      <c r="J45" s="64">
        <f t="shared" si="2"/>
        <v>0</v>
      </c>
      <c r="K45" s="64"/>
    </row>
    <row r="46" spans="1:11" x14ac:dyDescent="0.35">
      <c r="A46" s="4"/>
      <c r="B46" s="63" t="s">
        <v>2</v>
      </c>
      <c r="C46" s="63"/>
      <c r="D46" s="63"/>
      <c r="E46" s="61"/>
      <c r="F46" s="61"/>
      <c r="G46" s="61"/>
      <c r="H46" s="45">
        <v>0</v>
      </c>
      <c r="I46" s="47">
        <v>0</v>
      </c>
      <c r="J46" s="64">
        <f t="shared" si="2"/>
        <v>0</v>
      </c>
      <c r="K46" s="64"/>
    </row>
    <row r="47" spans="1:11" x14ac:dyDescent="0.35">
      <c r="A47" s="4"/>
      <c r="B47" s="63" t="s">
        <v>22</v>
      </c>
      <c r="C47" s="63"/>
      <c r="D47" s="63"/>
      <c r="E47" s="61"/>
      <c r="F47" s="61"/>
      <c r="G47" s="61"/>
      <c r="H47" s="45">
        <v>0</v>
      </c>
      <c r="I47" s="47">
        <v>0</v>
      </c>
      <c r="J47" s="64">
        <f t="shared" si="2"/>
        <v>0</v>
      </c>
      <c r="K47" s="64"/>
    </row>
    <row r="48" spans="1:11" x14ac:dyDescent="0.35">
      <c r="A48" s="4"/>
      <c r="B48" s="63" t="s">
        <v>23</v>
      </c>
      <c r="C48" s="63"/>
      <c r="D48" s="63"/>
      <c r="E48" s="61"/>
      <c r="F48" s="61"/>
      <c r="G48" s="61"/>
      <c r="H48" s="45">
        <v>0</v>
      </c>
      <c r="I48" s="47">
        <v>35</v>
      </c>
      <c r="J48" s="64">
        <f>H48*I48</f>
        <v>0</v>
      </c>
      <c r="K48" s="64"/>
    </row>
    <row r="49" spans="1:11" x14ac:dyDescent="0.35">
      <c r="A49" s="4"/>
      <c r="B49" s="34"/>
      <c r="C49" s="22" t="s">
        <v>62</v>
      </c>
      <c r="D49" s="24">
        <f>J49/K40</f>
        <v>0</v>
      </c>
      <c r="E49" s="34"/>
      <c r="F49" s="22" t="s">
        <v>61</v>
      </c>
      <c r="G49" s="25">
        <f>J49/G40</f>
        <v>0</v>
      </c>
      <c r="H49" s="34"/>
      <c r="I49" s="23" t="s">
        <v>48</v>
      </c>
      <c r="J49" s="58">
        <f>SUM(J41:K48)</f>
        <v>0</v>
      </c>
      <c r="K49" s="58"/>
    </row>
    <row r="50" spans="1:11" x14ac:dyDescent="0.35">
      <c r="A50" s="4"/>
      <c r="B50" s="7"/>
      <c r="D50" s="7"/>
      <c r="E50" s="7"/>
      <c r="F50" s="7"/>
      <c r="G50" s="7"/>
      <c r="H50" s="6"/>
      <c r="I50" s="5"/>
      <c r="J50" s="69"/>
      <c r="K50" s="69"/>
    </row>
    <row r="51" spans="1:11" x14ac:dyDescent="0.35">
      <c r="A51" s="4"/>
      <c r="B51" s="65" t="s">
        <v>17</v>
      </c>
      <c r="C51" s="65"/>
      <c r="D51" s="65"/>
      <c r="E51" s="65"/>
      <c r="F51" s="65"/>
      <c r="G51" s="65"/>
      <c r="H51" s="65"/>
      <c r="I51" s="65"/>
      <c r="J51" s="65"/>
      <c r="K51" s="65"/>
    </row>
    <row r="52" spans="1:11" x14ac:dyDescent="0.35">
      <c r="A52" s="4"/>
      <c r="B52" s="60"/>
      <c r="C52" s="60"/>
      <c r="D52" s="60"/>
      <c r="E52" s="60"/>
      <c r="F52" s="60"/>
      <c r="G52" s="60"/>
      <c r="H52" s="60"/>
      <c r="I52" s="60"/>
      <c r="J52" s="60"/>
      <c r="K52" s="60"/>
    </row>
    <row r="53" spans="1:11" s="37" customFormat="1" ht="13" x14ac:dyDescent="0.3">
      <c r="A53" s="35"/>
      <c r="B53" s="39" t="s">
        <v>46</v>
      </c>
      <c r="C53" s="38">
        <v>45352</v>
      </c>
      <c r="D53" s="40" t="s">
        <v>47</v>
      </c>
      <c r="E53" s="38">
        <v>45352</v>
      </c>
      <c r="F53" s="39" t="s">
        <v>15</v>
      </c>
      <c r="G53" s="36">
        <f>E53-C53+1</f>
        <v>1</v>
      </c>
      <c r="H53" s="39" t="s">
        <v>64</v>
      </c>
      <c r="I53" s="41">
        <v>0</v>
      </c>
      <c r="J53" s="40" t="s">
        <v>65</v>
      </c>
      <c r="K53" s="36">
        <v>1</v>
      </c>
    </row>
    <row r="54" spans="1:11" x14ac:dyDescent="0.35">
      <c r="A54" s="4"/>
      <c r="B54" s="66" t="s">
        <v>20</v>
      </c>
      <c r="C54" s="66"/>
      <c r="D54" s="66"/>
      <c r="E54" s="67"/>
      <c r="F54" s="67"/>
      <c r="G54" s="67"/>
      <c r="H54" s="43">
        <v>0</v>
      </c>
      <c r="I54" s="44">
        <v>25</v>
      </c>
      <c r="J54" s="68">
        <f>H54*I54</f>
        <v>0</v>
      </c>
      <c r="K54" s="68"/>
    </row>
    <row r="55" spans="1:11" x14ac:dyDescent="0.35">
      <c r="A55" s="4"/>
      <c r="B55" s="63" t="s">
        <v>5</v>
      </c>
      <c r="C55" s="63"/>
      <c r="D55" s="63"/>
      <c r="E55" s="61"/>
      <c r="F55" s="61"/>
      <c r="G55" s="61"/>
      <c r="H55" s="45">
        <v>0</v>
      </c>
      <c r="I55" s="46">
        <v>250</v>
      </c>
      <c r="J55" s="64">
        <f>H55*I55</f>
        <v>0</v>
      </c>
      <c r="K55" s="64"/>
    </row>
    <row r="56" spans="1:11" x14ac:dyDescent="0.35">
      <c r="A56" s="4"/>
      <c r="B56" s="63" t="s">
        <v>21</v>
      </c>
      <c r="C56" s="63"/>
      <c r="D56" s="63"/>
      <c r="E56" s="61"/>
      <c r="F56" s="61"/>
      <c r="G56" s="61"/>
      <c r="H56" s="45">
        <v>0</v>
      </c>
      <c r="I56" s="47">
        <v>50</v>
      </c>
      <c r="J56" s="64">
        <f t="shared" ref="J56:J60" si="3">H56*I56</f>
        <v>0</v>
      </c>
      <c r="K56" s="64"/>
    </row>
    <row r="57" spans="1:11" x14ac:dyDescent="0.35">
      <c r="A57" s="4"/>
      <c r="B57" s="63" t="s">
        <v>4</v>
      </c>
      <c r="C57" s="63"/>
      <c r="D57" s="63"/>
      <c r="E57" s="61"/>
      <c r="F57" s="61"/>
      <c r="G57" s="61"/>
      <c r="H57" s="45">
        <v>0</v>
      </c>
      <c r="I57" s="47">
        <v>600</v>
      </c>
      <c r="J57" s="64">
        <f t="shared" si="3"/>
        <v>0</v>
      </c>
      <c r="K57" s="64"/>
    </row>
    <row r="58" spans="1:11" x14ac:dyDescent="0.35">
      <c r="A58" s="4"/>
      <c r="B58" s="63" t="s">
        <v>3</v>
      </c>
      <c r="C58" s="63"/>
      <c r="D58" s="63"/>
      <c r="E58" s="61"/>
      <c r="F58" s="61"/>
      <c r="G58" s="61"/>
      <c r="H58" s="45">
        <v>0</v>
      </c>
      <c r="I58" s="47">
        <v>32</v>
      </c>
      <c r="J58" s="64">
        <f t="shared" si="3"/>
        <v>0</v>
      </c>
      <c r="K58" s="64"/>
    </row>
    <row r="59" spans="1:11" x14ac:dyDescent="0.35">
      <c r="A59" s="4"/>
      <c r="B59" s="63" t="s">
        <v>2</v>
      </c>
      <c r="C59" s="63"/>
      <c r="D59" s="63"/>
      <c r="E59" s="61"/>
      <c r="F59" s="61"/>
      <c r="G59" s="61"/>
      <c r="H59" s="45">
        <v>0</v>
      </c>
      <c r="I59" s="47">
        <v>30</v>
      </c>
      <c r="J59" s="64">
        <f t="shared" si="3"/>
        <v>0</v>
      </c>
      <c r="K59" s="64"/>
    </row>
    <row r="60" spans="1:11" x14ac:dyDescent="0.35">
      <c r="A60" s="4"/>
      <c r="B60" s="63" t="s">
        <v>22</v>
      </c>
      <c r="C60" s="63"/>
      <c r="D60" s="63"/>
      <c r="E60" s="61"/>
      <c r="F60" s="61"/>
      <c r="G60" s="61"/>
      <c r="H60" s="45">
        <v>0</v>
      </c>
      <c r="I60" s="47">
        <v>0</v>
      </c>
      <c r="J60" s="64">
        <f t="shared" si="3"/>
        <v>0</v>
      </c>
      <c r="K60" s="64"/>
    </row>
    <row r="61" spans="1:11" x14ac:dyDescent="0.35">
      <c r="A61" s="4"/>
      <c r="B61" s="63" t="s">
        <v>23</v>
      </c>
      <c r="C61" s="63"/>
      <c r="D61" s="63"/>
      <c r="E61" s="61"/>
      <c r="F61" s="61"/>
      <c r="G61" s="61"/>
      <c r="H61" s="45">
        <v>0</v>
      </c>
      <c r="I61" s="47">
        <v>25</v>
      </c>
      <c r="J61" s="64">
        <f>H61*I61</f>
        <v>0</v>
      </c>
      <c r="K61" s="64"/>
    </row>
    <row r="62" spans="1:11" x14ac:dyDescent="0.35">
      <c r="A62" s="4"/>
      <c r="B62" s="34"/>
      <c r="C62" s="22" t="s">
        <v>62</v>
      </c>
      <c r="D62" s="24">
        <f>J62/K53</f>
        <v>0</v>
      </c>
      <c r="E62" s="34"/>
      <c r="F62" s="22" t="s">
        <v>61</v>
      </c>
      <c r="G62" s="25">
        <f>J62/G53</f>
        <v>0</v>
      </c>
      <c r="H62" s="34"/>
      <c r="I62" s="23" t="s">
        <v>48</v>
      </c>
      <c r="J62" s="58">
        <f>SUM(J54:K61)</f>
        <v>0</v>
      </c>
      <c r="K62" s="58"/>
    </row>
    <row r="63" spans="1:11" x14ac:dyDescent="0.35">
      <c r="A63" s="4"/>
      <c r="B63" s="7"/>
      <c r="D63" s="7"/>
      <c r="E63" s="7"/>
      <c r="F63" s="7"/>
      <c r="G63" s="7"/>
      <c r="H63" s="6"/>
      <c r="I63" s="5"/>
      <c r="J63" s="62"/>
      <c r="K63" s="62"/>
    </row>
    <row r="64" spans="1:11" x14ac:dyDescent="0.35">
      <c r="A64" s="4"/>
      <c r="B64" s="65" t="s">
        <v>18</v>
      </c>
      <c r="C64" s="65"/>
      <c r="D64" s="65"/>
      <c r="E64" s="65"/>
      <c r="F64" s="65"/>
      <c r="G64" s="65"/>
      <c r="H64" s="65"/>
      <c r="I64" s="65"/>
      <c r="J64" s="65"/>
      <c r="K64" s="65"/>
    </row>
    <row r="65" spans="1:14" x14ac:dyDescent="0.35">
      <c r="A65" s="4"/>
      <c r="B65" s="60"/>
      <c r="C65" s="60"/>
      <c r="D65" s="60"/>
      <c r="E65" s="60"/>
      <c r="F65" s="60"/>
      <c r="G65" s="60"/>
      <c r="H65" s="60"/>
      <c r="I65" s="60"/>
      <c r="J65" s="60"/>
      <c r="K65" s="60"/>
    </row>
    <row r="66" spans="1:14" s="37" customFormat="1" ht="13" x14ac:dyDescent="0.3">
      <c r="A66" s="35"/>
      <c r="B66" s="39" t="s">
        <v>46</v>
      </c>
      <c r="C66" s="38">
        <v>45748</v>
      </c>
      <c r="D66" s="40" t="s">
        <v>47</v>
      </c>
      <c r="E66" s="38">
        <v>45748</v>
      </c>
      <c r="F66" s="39" t="s">
        <v>15</v>
      </c>
      <c r="G66" s="36">
        <f>E66-C66+1</f>
        <v>1</v>
      </c>
      <c r="H66" s="39" t="s">
        <v>64</v>
      </c>
      <c r="I66" s="41">
        <v>0</v>
      </c>
      <c r="J66" s="40" t="s">
        <v>65</v>
      </c>
      <c r="K66" s="36">
        <v>1</v>
      </c>
    </row>
    <row r="67" spans="1:14" x14ac:dyDescent="0.35">
      <c r="A67" s="4"/>
      <c r="B67" s="66" t="s">
        <v>20</v>
      </c>
      <c r="C67" s="66"/>
      <c r="D67" s="66"/>
      <c r="E67" s="67" t="s">
        <v>74</v>
      </c>
      <c r="F67" s="67"/>
      <c r="G67" s="67"/>
      <c r="H67" s="43">
        <v>0</v>
      </c>
      <c r="I67" s="44">
        <v>50</v>
      </c>
      <c r="J67" s="68">
        <f t="shared" ref="J67:J74" si="4">H67*I67</f>
        <v>0</v>
      </c>
      <c r="K67" s="68"/>
    </row>
    <row r="68" spans="1:14" x14ac:dyDescent="0.35">
      <c r="A68" s="4"/>
      <c r="B68" s="63" t="s">
        <v>5</v>
      </c>
      <c r="C68" s="63"/>
      <c r="D68" s="63"/>
      <c r="E68" s="61"/>
      <c r="F68" s="61"/>
      <c r="G68" s="61"/>
      <c r="H68" s="45">
        <v>0</v>
      </c>
      <c r="I68" s="46">
        <v>250</v>
      </c>
      <c r="J68" s="64">
        <f t="shared" si="4"/>
        <v>0</v>
      </c>
      <c r="K68" s="64"/>
    </row>
    <row r="69" spans="1:14" x14ac:dyDescent="0.35">
      <c r="A69" s="4"/>
      <c r="B69" s="63" t="s">
        <v>21</v>
      </c>
      <c r="C69" s="63"/>
      <c r="D69" s="63"/>
      <c r="E69" s="61"/>
      <c r="F69" s="61"/>
      <c r="G69" s="61"/>
      <c r="H69" s="45">
        <v>0</v>
      </c>
      <c r="I69" s="47">
        <v>50</v>
      </c>
      <c r="J69" s="64">
        <f t="shared" si="4"/>
        <v>0</v>
      </c>
      <c r="K69" s="64"/>
    </row>
    <row r="70" spans="1:14" x14ac:dyDescent="0.35">
      <c r="A70" s="4"/>
      <c r="B70" s="63" t="s">
        <v>4</v>
      </c>
      <c r="C70" s="63"/>
      <c r="D70" s="63"/>
      <c r="E70" s="61"/>
      <c r="F70" s="61"/>
      <c r="G70" s="61"/>
      <c r="H70" s="45">
        <v>0</v>
      </c>
      <c r="I70" s="47">
        <v>25</v>
      </c>
      <c r="J70" s="64">
        <f t="shared" si="4"/>
        <v>0</v>
      </c>
      <c r="K70" s="64"/>
    </row>
    <row r="71" spans="1:14" x14ac:dyDescent="0.35">
      <c r="A71" s="4"/>
      <c r="B71" s="63" t="s">
        <v>3</v>
      </c>
      <c r="C71" s="63"/>
      <c r="D71" s="63"/>
      <c r="E71" s="61"/>
      <c r="F71" s="61"/>
      <c r="G71" s="61"/>
      <c r="H71" s="45">
        <v>0</v>
      </c>
      <c r="I71" s="47">
        <v>50</v>
      </c>
      <c r="J71" s="64">
        <f t="shared" si="4"/>
        <v>0</v>
      </c>
      <c r="K71" s="64"/>
    </row>
    <row r="72" spans="1:14" x14ac:dyDescent="0.35">
      <c r="A72" s="4"/>
      <c r="B72" s="63" t="s">
        <v>2</v>
      </c>
      <c r="C72" s="63"/>
      <c r="D72" s="63"/>
      <c r="E72" s="61"/>
      <c r="F72" s="61"/>
      <c r="G72" s="61"/>
      <c r="H72" s="45">
        <v>0</v>
      </c>
      <c r="I72" s="47">
        <v>200</v>
      </c>
      <c r="J72" s="64">
        <f t="shared" si="4"/>
        <v>0</v>
      </c>
      <c r="K72" s="64"/>
    </row>
    <row r="73" spans="1:14" x14ac:dyDescent="0.35">
      <c r="A73" s="4"/>
      <c r="B73" s="63" t="s">
        <v>22</v>
      </c>
      <c r="C73" s="63"/>
      <c r="D73" s="63"/>
      <c r="E73" s="61"/>
      <c r="F73" s="61"/>
      <c r="G73" s="61"/>
      <c r="H73" s="45">
        <v>0</v>
      </c>
      <c r="I73" s="47">
        <v>0</v>
      </c>
      <c r="J73" s="64">
        <f t="shared" si="4"/>
        <v>0</v>
      </c>
      <c r="K73" s="64"/>
    </row>
    <row r="74" spans="1:14" ht="17.5" customHeight="1" x14ac:dyDescent="0.35">
      <c r="A74" s="4"/>
      <c r="B74" s="63" t="s">
        <v>23</v>
      </c>
      <c r="C74" s="63"/>
      <c r="D74" s="63"/>
      <c r="E74" s="61"/>
      <c r="F74" s="61"/>
      <c r="G74" s="61"/>
      <c r="H74" s="45">
        <v>0</v>
      </c>
      <c r="I74" s="47">
        <v>50</v>
      </c>
      <c r="J74" s="64">
        <f t="shared" si="4"/>
        <v>0</v>
      </c>
      <c r="K74" s="64"/>
    </row>
    <row r="75" spans="1:14" x14ac:dyDescent="0.35">
      <c r="A75" s="4"/>
      <c r="B75" s="34"/>
      <c r="C75" s="22" t="s">
        <v>62</v>
      </c>
      <c r="D75" s="24">
        <f>J75/K66</f>
        <v>0</v>
      </c>
      <c r="E75" s="34"/>
      <c r="F75" s="22" t="s">
        <v>61</v>
      </c>
      <c r="G75" s="25">
        <f>J75/G66</f>
        <v>0</v>
      </c>
      <c r="H75" s="34"/>
      <c r="I75" s="23" t="s">
        <v>48</v>
      </c>
      <c r="J75" s="58">
        <f>SUM(J67:K74)</f>
        <v>0</v>
      </c>
      <c r="K75" s="58"/>
    </row>
    <row r="76" spans="1:14" x14ac:dyDescent="0.35">
      <c r="A76" s="4"/>
      <c r="B76" s="7"/>
      <c r="D76" s="7"/>
      <c r="E76" s="7"/>
      <c r="F76" s="7"/>
      <c r="G76" s="7"/>
      <c r="H76" s="6"/>
      <c r="I76" s="5"/>
      <c r="J76" s="62"/>
      <c r="K76" s="62"/>
      <c r="N76" t="s">
        <v>66</v>
      </c>
    </row>
    <row r="77" spans="1:14" x14ac:dyDescent="0.35">
      <c r="A77" s="4"/>
      <c r="B77" s="65" t="s">
        <v>19</v>
      </c>
      <c r="C77" s="65"/>
      <c r="D77" s="65"/>
      <c r="E77" s="65"/>
      <c r="F77" s="65"/>
      <c r="G77" s="65"/>
      <c r="H77" s="65"/>
      <c r="I77" s="65"/>
      <c r="J77" s="65"/>
      <c r="K77" s="65"/>
    </row>
    <row r="78" spans="1:14" x14ac:dyDescent="0.35">
      <c r="A78" s="4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4" s="37" customFormat="1" ht="13" x14ac:dyDescent="0.3">
      <c r="A79" s="35"/>
      <c r="B79" s="39" t="s">
        <v>46</v>
      </c>
      <c r="C79" s="38">
        <v>46143</v>
      </c>
      <c r="D79" s="40" t="s">
        <v>47</v>
      </c>
      <c r="E79" s="38">
        <v>46143</v>
      </c>
      <c r="F79" s="39" t="s">
        <v>15</v>
      </c>
      <c r="G79" s="36">
        <f>E79-C79+1</f>
        <v>1</v>
      </c>
      <c r="H79" s="39" t="s">
        <v>64</v>
      </c>
      <c r="I79" s="41">
        <v>0</v>
      </c>
      <c r="J79" s="40" t="s">
        <v>65</v>
      </c>
      <c r="K79" s="36">
        <v>1</v>
      </c>
    </row>
    <row r="80" spans="1:14" x14ac:dyDescent="0.35">
      <c r="A80" s="4"/>
      <c r="B80" s="66" t="s">
        <v>20</v>
      </c>
      <c r="C80" s="66"/>
      <c r="D80" s="66"/>
      <c r="E80" s="67"/>
      <c r="F80" s="67"/>
      <c r="G80" s="67"/>
      <c r="H80" s="43">
        <v>0</v>
      </c>
      <c r="I80" s="44">
        <v>1000</v>
      </c>
      <c r="J80" s="68">
        <f t="shared" ref="J80:J87" si="5">H80*I80</f>
        <v>0</v>
      </c>
      <c r="K80" s="68"/>
    </row>
    <row r="81" spans="1:11" x14ac:dyDescent="0.35">
      <c r="A81" s="4"/>
      <c r="B81" s="63" t="s">
        <v>5</v>
      </c>
      <c r="C81" s="63"/>
      <c r="D81" s="63"/>
      <c r="E81" s="61"/>
      <c r="F81" s="61"/>
      <c r="G81" s="61"/>
      <c r="H81" s="45">
        <v>0</v>
      </c>
      <c r="I81" s="46">
        <v>250</v>
      </c>
      <c r="J81" s="64">
        <f t="shared" si="5"/>
        <v>0</v>
      </c>
      <c r="K81" s="64"/>
    </row>
    <row r="82" spans="1:11" x14ac:dyDescent="0.35">
      <c r="A82" s="4"/>
      <c r="B82" s="63" t="s">
        <v>21</v>
      </c>
      <c r="C82" s="63"/>
      <c r="D82" s="63"/>
      <c r="E82" s="61"/>
      <c r="F82" s="61"/>
      <c r="G82" s="61"/>
      <c r="H82" s="45">
        <v>0</v>
      </c>
      <c r="I82" s="47">
        <v>50</v>
      </c>
      <c r="J82" s="64">
        <f t="shared" si="5"/>
        <v>0</v>
      </c>
      <c r="K82" s="64"/>
    </row>
    <row r="83" spans="1:11" x14ac:dyDescent="0.35">
      <c r="A83" s="4"/>
      <c r="B83" s="63" t="s">
        <v>4</v>
      </c>
      <c r="C83" s="63"/>
      <c r="D83" s="63"/>
      <c r="E83" s="61"/>
      <c r="F83" s="61"/>
      <c r="G83" s="61"/>
      <c r="H83" s="45">
        <v>0</v>
      </c>
      <c r="I83" s="47">
        <v>275</v>
      </c>
      <c r="J83" s="64">
        <f t="shared" si="5"/>
        <v>0</v>
      </c>
      <c r="K83" s="64"/>
    </row>
    <row r="84" spans="1:11" x14ac:dyDescent="0.35">
      <c r="A84" s="4"/>
      <c r="B84" s="63" t="s">
        <v>3</v>
      </c>
      <c r="C84" s="63"/>
      <c r="D84" s="63"/>
      <c r="E84" s="61"/>
      <c r="F84" s="61"/>
      <c r="G84" s="61"/>
      <c r="H84" s="45">
        <v>0</v>
      </c>
      <c r="I84" s="47">
        <v>50</v>
      </c>
      <c r="J84" s="64">
        <f t="shared" si="5"/>
        <v>0</v>
      </c>
      <c r="K84" s="64"/>
    </row>
    <row r="85" spans="1:11" x14ac:dyDescent="0.35">
      <c r="A85" s="4"/>
      <c r="B85" s="63" t="s">
        <v>2</v>
      </c>
      <c r="C85" s="63"/>
      <c r="D85" s="63"/>
      <c r="E85" s="61"/>
      <c r="F85" s="61"/>
      <c r="G85" s="61"/>
      <c r="H85" s="45">
        <v>0</v>
      </c>
      <c r="I85" s="47">
        <v>0</v>
      </c>
      <c r="J85" s="64">
        <f t="shared" si="5"/>
        <v>0</v>
      </c>
      <c r="K85" s="64"/>
    </row>
    <row r="86" spans="1:11" x14ac:dyDescent="0.35">
      <c r="A86" s="4"/>
      <c r="B86" s="63" t="s">
        <v>22</v>
      </c>
      <c r="C86" s="63"/>
      <c r="D86" s="63"/>
      <c r="E86" s="61"/>
      <c r="F86" s="61"/>
      <c r="G86" s="61"/>
      <c r="H86" s="45">
        <v>0</v>
      </c>
      <c r="I86" s="47">
        <v>0</v>
      </c>
      <c r="J86" s="64">
        <f t="shared" si="5"/>
        <v>0</v>
      </c>
      <c r="K86" s="64"/>
    </row>
    <row r="87" spans="1:11" x14ac:dyDescent="0.35">
      <c r="A87" s="4"/>
      <c r="B87" s="63" t="s">
        <v>23</v>
      </c>
      <c r="C87" s="63"/>
      <c r="D87" s="63"/>
      <c r="E87" s="61"/>
      <c r="F87" s="61"/>
      <c r="G87" s="61"/>
      <c r="H87" s="45">
        <v>0</v>
      </c>
      <c r="I87" s="47">
        <v>25</v>
      </c>
      <c r="J87" s="64">
        <f t="shared" si="5"/>
        <v>0</v>
      </c>
      <c r="K87" s="64"/>
    </row>
    <row r="88" spans="1:11" x14ac:dyDescent="0.35">
      <c r="A88" s="4"/>
      <c r="B88" s="34"/>
      <c r="C88" s="22" t="s">
        <v>62</v>
      </c>
      <c r="D88" s="24">
        <f>J88/K79</f>
        <v>0</v>
      </c>
      <c r="E88" s="34"/>
      <c r="F88" s="22" t="s">
        <v>61</v>
      </c>
      <c r="G88" s="25">
        <f>J88/G79</f>
        <v>0</v>
      </c>
      <c r="H88" s="34"/>
      <c r="I88" s="23" t="s">
        <v>48</v>
      </c>
      <c r="J88" s="58">
        <f>SUM(J80:K87)</f>
        <v>0</v>
      </c>
      <c r="K88" s="58"/>
    </row>
    <row r="89" spans="1:11" x14ac:dyDescent="0.35">
      <c r="A89" s="4"/>
      <c r="B89" s="7"/>
      <c r="D89" s="7"/>
      <c r="E89" s="7"/>
      <c r="F89" s="7"/>
      <c r="G89" s="7"/>
      <c r="H89" s="6"/>
      <c r="I89" s="5"/>
      <c r="J89" s="62"/>
      <c r="K89" s="62"/>
    </row>
    <row r="90" spans="1:11" x14ac:dyDescent="0.35">
      <c r="A90" s="4"/>
      <c r="B90" s="65" t="s">
        <v>24</v>
      </c>
      <c r="C90" s="65"/>
      <c r="D90" s="65"/>
      <c r="E90" s="65"/>
      <c r="F90" s="65"/>
      <c r="G90" s="65"/>
      <c r="H90" s="65"/>
      <c r="I90" s="65"/>
      <c r="J90" s="65"/>
      <c r="K90" s="65"/>
    </row>
    <row r="91" spans="1:11" x14ac:dyDescent="0.35">
      <c r="A91" s="4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s="37" customFormat="1" ht="13" x14ac:dyDescent="0.3">
      <c r="A92" s="35"/>
      <c r="B92" s="39" t="s">
        <v>46</v>
      </c>
      <c r="C92" s="38">
        <v>45444</v>
      </c>
      <c r="D92" s="40" t="s">
        <v>47</v>
      </c>
      <c r="E92" s="38">
        <v>45444</v>
      </c>
      <c r="F92" s="39" t="s">
        <v>15</v>
      </c>
      <c r="G92" s="36">
        <f>E92-C92+1</f>
        <v>1</v>
      </c>
      <c r="H92" s="40" t="s">
        <v>64</v>
      </c>
      <c r="I92" s="41">
        <v>0</v>
      </c>
      <c r="J92" s="40" t="s">
        <v>65</v>
      </c>
      <c r="K92" s="36">
        <v>1</v>
      </c>
    </row>
    <row r="93" spans="1:11" x14ac:dyDescent="0.35">
      <c r="A93" s="4"/>
      <c r="B93" s="66" t="s">
        <v>20</v>
      </c>
      <c r="C93" s="66"/>
      <c r="D93" s="66"/>
      <c r="E93" s="67"/>
      <c r="F93" s="67"/>
      <c r="G93" s="67"/>
      <c r="H93" s="43">
        <v>0</v>
      </c>
      <c r="I93" s="44">
        <v>65</v>
      </c>
      <c r="J93" s="68">
        <f t="shared" ref="J93:J100" si="6">H93*I93</f>
        <v>0</v>
      </c>
      <c r="K93" s="68"/>
    </row>
    <row r="94" spans="1:11" x14ac:dyDescent="0.35">
      <c r="A94" s="4"/>
      <c r="B94" s="63" t="s">
        <v>5</v>
      </c>
      <c r="C94" s="63"/>
      <c r="D94" s="63"/>
      <c r="E94" s="61"/>
      <c r="F94" s="61"/>
      <c r="G94" s="61"/>
      <c r="H94" s="45">
        <v>0</v>
      </c>
      <c r="I94" s="46">
        <v>400</v>
      </c>
      <c r="J94" s="64">
        <f t="shared" si="6"/>
        <v>0</v>
      </c>
      <c r="K94" s="64"/>
    </row>
    <row r="95" spans="1:11" x14ac:dyDescent="0.35">
      <c r="A95" s="4"/>
      <c r="B95" s="63" t="s">
        <v>21</v>
      </c>
      <c r="C95" s="63"/>
      <c r="D95" s="63"/>
      <c r="E95" s="61"/>
      <c r="F95" s="61"/>
      <c r="G95" s="61"/>
      <c r="H95" s="45">
        <v>0</v>
      </c>
      <c r="I95" s="47">
        <v>50</v>
      </c>
      <c r="J95" s="64">
        <f t="shared" si="6"/>
        <v>0</v>
      </c>
      <c r="K95" s="64"/>
    </row>
    <row r="96" spans="1:11" x14ac:dyDescent="0.35">
      <c r="A96" s="4"/>
      <c r="B96" s="63" t="s">
        <v>4</v>
      </c>
      <c r="C96" s="63"/>
      <c r="D96" s="63"/>
      <c r="E96" s="61"/>
      <c r="F96" s="61"/>
      <c r="G96" s="61"/>
      <c r="H96" s="45">
        <v>0</v>
      </c>
      <c r="I96" s="47">
        <v>250</v>
      </c>
      <c r="J96" s="64">
        <f t="shared" si="6"/>
        <v>0</v>
      </c>
      <c r="K96" s="64"/>
    </row>
    <row r="97" spans="1:11" x14ac:dyDescent="0.35">
      <c r="A97" s="4"/>
      <c r="B97" s="63" t="s">
        <v>3</v>
      </c>
      <c r="C97" s="63"/>
      <c r="D97" s="63"/>
      <c r="E97" s="61"/>
      <c r="F97" s="61"/>
      <c r="G97" s="61"/>
      <c r="H97" s="45">
        <v>0</v>
      </c>
      <c r="I97" s="47">
        <v>25</v>
      </c>
      <c r="J97" s="64">
        <f t="shared" si="6"/>
        <v>0</v>
      </c>
      <c r="K97" s="64"/>
    </row>
    <row r="98" spans="1:11" x14ac:dyDescent="0.35">
      <c r="A98" s="4"/>
      <c r="B98" s="63" t="s">
        <v>2</v>
      </c>
      <c r="C98" s="63"/>
      <c r="D98" s="63"/>
      <c r="E98" s="61"/>
      <c r="F98" s="61"/>
      <c r="G98" s="61"/>
      <c r="H98" s="45">
        <v>0</v>
      </c>
      <c r="I98" s="47">
        <v>0</v>
      </c>
      <c r="J98" s="64">
        <f t="shared" si="6"/>
        <v>0</v>
      </c>
      <c r="K98" s="64"/>
    </row>
    <row r="99" spans="1:11" x14ac:dyDescent="0.35">
      <c r="A99" s="4"/>
      <c r="B99" s="63" t="s">
        <v>22</v>
      </c>
      <c r="C99" s="63"/>
      <c r="D99" s="63"/>
      <c r="E99" s="61"/>
      <c r="F99" s="61"/>
      <c r="G99" s="61"/>
      <c r="H99" s="45">
        <v>0</v>
      </c>
      <c r="I99" s="47">
        <v>0</v>
      </c>
      <c r="J99" s="64">
        <f t="shared" si="6"/>
        <v>0</v>
      </c>
      <c r="K99" s="64"/>
    </row>
    <row r="100" spans="1:11" x14ac:dyDescent="0.35">
      <c r="A100" s="4"/>
      <c r="B100" s="63" t="s">
        <v>23</v>
      </c>
      <c r="C100" s="63"/>
      <c r="D100" s="63"/>
      <c r="E100" s="61"/>
      <c r="F100" s="61"/>
      <c r="G100" s="61"/>
      <c r="H100" s="45">
        <v>0</v>
      </c>
      <c r="I100" s="47">
        <v>25</v>
      </c>
      <c r="J100" s="64">
        <f t="shared" si="6"/>
        <v>0</v>
      </c>
      <c r="K100" s="64"/>
    </row>
    <row r="101" spans="1:11" x14ac:dyDescent="0.35">
      <c r="A101" s="4"/>
      <c r="B101" s="34"/>
      <c r="C101" s="22" t="s">
        <v>62</v>
      </c>
      <c r="D101" s="24">
        <f>J101/K92</f>
        <v>0</v>
      </c>
      <c r="E101" s="34"/>
      <c r="F101" s="22" t="s">
        <v>61</v>
      </c>
      <c r="G101" s="25">
        <f>J101/G92</f>
        <v>0</v>
      </c>
      <c r="H101" s="34"/>
      <c r="I101" s="23" t="s">
        <v>48</v>
      </c>
      <c r="J101" s="58">
        <f>SUM(J93:K100)</f>
        <v>0</v>
      </c>
      <c r="K101" s="58"/>
    </row>
    <row r="102" spans="1:11" x14ac:dyDescent="0.35">
      <c r="A102" s="4"/>
      <c r="B102" s="7"/>
      <c r="D102" s="7"/>
      <c r="E102" s="7"/>
      <c r="F102" s="7"/>
      <c r="G102" s="7"/>
      <c r="H102" s="6"/>
      <c r="I102" s="5"/>
      <c r="J102" s="62"/>
      <c r="K102" s="62"/>
    </row>
    <row r="103" spans="1:11" x14ac:dyDescent="0.35">
      <c r="A103" s="4"/>
      <c r="B103" s="65" t="s">
        <v>25</v>
      </c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 x14ac:dyDescent="0.35">
      <c r="A104" s="4"/>
      <c r="B104" s="60"/>
      <c r="C104" s="60"/>
      <c r="D104" s="60"/>
      <c r="E104" s="60"/>
      <c r="F104" s="60"/>
      <c r="G104" s="60"/>
      <c r="H104" s="60"/>
      <c r="I104" s="60"/>
      <c r="J104" s="60"/>
      <c r="K104" s="60"/>
    </row>
    <row r="105" spans="1:11" s="37" customFormat="1" ht="13" x14ac:dyDescent="0.3">
      <c r="A105" s="35"/>
      <c r="B105" s="39" t="s">
        <v>46</v>
      </c>
      <c r="C105" s="38">
        <v>46204</v>
      </c>
      <c r="D105" s="40" t="s">
        <v>47</v>
      </c>
      <c r="E105" s="38">
        <v>46204</v>
      </c>
      <c r="F105" s="39" t="s">
        <v>15</v>
      </c>
      <c r="G105" s="36">
        <f>E105-C105+1</f>
        <v>1</v>
      </c>
      <c r="H105" s="39" t="s">
        <v>64</v>
      </c>
      <c r="I105" s="41">
        <v>0</v>
      </c>
      <c r="J105" s="40" t="s">
        <v>65</v>
      </c>
      <c r="K105" s="36">
        <v>1</v>
      </c>
    </row>
    <row r="106" spans="1:11" x14ac:dyDescent="0.35">
      <c r="A106" s="4"/>
      <c r="B106" s="66" t="s">
        <v>20</v>
      </c>
      <c r="C106" s="66"/>
      <c r="D106" s="66"/>
      <c r="E106" s="61"/>
      <c r="F106" s="61"/>
      <c r="G106" s="61"/>
      <c r="H106" s="43">
        <v>0</v>
      </c>
      <c r="I106" s="44">
        <v>2500</v>
      </c>
      <c r="J106" s="68">
        <f t="shared" ref="J106:J113" si="7">H106*I106</f>
        <v>0</v>
      </c>
      <c r="K106" s="68"/>
    </row>
    <row r="107" spans="1:11" x14ac:dyDescent="0.35">
      <c r="A107" s="4"/>
      <c r="B107" s="63" t="s">
        <v>5</v>
      </c>
      <c r="C107" s="63"/>
      <c r="D107" s="63"/>
      <c r="E107" s="61"/>
      <c r="F107" s="61"/>
      <c r="G107" s="61"/>
      <c r="H107" s="43">
        <v>0</v>
      </c>
      <c r="I107" s="46">
        <v>250</v>
      </c>
      <c r="J107" s="64">
        <f t="shared" ref="J107" si="8">H107*I107</f>
        <v>0</v>
      </c>
      <c r="K107" s="64"/>
    </row>
    <row r="108" spans="1:11" x14ac:dyDescent="0.35">
      <c r="A108" s="4"/>
      <c r="B108" s="63" t="s">
        <v>21</v>
      </c>
      <c r="C108" s="63"/>
      <c r="D108" s="63"/>
      <c r="E108" s="61"/>
      <c r="F108" s="61"/>
      <c r="G108" s="61"/>
      <c r="H108" s="45">
        <v>0</v>
      </c>
      <c r="I108" s="47">
        <v>50</v>
      </c>
      <c r="J108" s="64">
        <f t="shared" si="7"/>
        <v>0</v>
      </c>
      <c r="K108" s="64"/>
    </row>
    <row r="109" spans="1:11" x14ac:dyDescent="0.35">
      <c r="A109" s="4"/>
      <c r="B109" s="63" t="s">
        <v>4</v>
      </c>
      <c r="C109" s="63"/>
      <c r="D109" s="63"/>
      <c r="E109" s="61"/>
      <c r="F109" s="61"/>
      <c r="G109" s="61"/>
      <c r="H109" s="45">
        <v>0</v>
      </c>
      <c r="I109" s="47">
        <v>50</v>
      </c>
      <c r="J109" s="64">
        <f t="shared" si="7"/>
        <v>0</v>
      </c>
      <c r="K109" s="64"/>
    </row>
    <row r="110" spans="1:11" x14ac:dyDescent="0.35">
      <c r="A110" s="4"/>
      <c r="B110" s="63" t="s">
        <v>3</v>
      </c>
      <c r="C110" s="63"/>
      <c r="D110" s="63"/>
      <c r="E110" s="61"/>
      <c r="F110" s="61"/>
      <c r="G110" s="61"/>
      <c r="H110" s="45">
        <v>0</v>
      </c>
      <c r="I110" s="47">
        <v>0</v>
      </c>
      <c r="J110" s="64">
        <f t="shared" si="7"/>
        <v>0</v>
      </c>
      <c r="K110" s="64"/>
    </row>
    <row r="111" spans="1:11" x14ac:dyDescent="0.35">
      <c r="A111" s="4"/>
      <c r="B111" s="63" t="s">
        <v>2</v>
      </c>
      <c r="C111" s="63"/>
      <c r="D111" s="63"/>
      <c r="E111" s="61"/>
      <c r="F111" s="61"/>
      <c r="G111" s="61"/>
      <c r="H111" s="45">
        <v>0</v>
      </c>
      <c r="I111" s="47">
        <v>0</v>
      </c>
      <c r="J111" s="64">
        <f t="shared" si="7"/>
        <v>0</v>
      </c>
      <c r="K111" s="64"/>
    </row>
    <row r="112" spans="1:11" x14ac:dyDescent="0.35">
      <c r="A112" s="4"/>
      <c r="B112" s="63" t="s">
        <v>22</v>
      </c>
      <c r="C112" s="63"/>
      <c r="D112" s="63"/>
      <c r="E112" s="61"/>
      <c r="F112" s="61"/>
      <c r="G112" s="61"/>
      <c r="H112" s="45">
        <v>0</v>
      </c>
      <c r="I112" s="47">
        <v>0</v>
      </c>
      <c r="J112" s="64">
        <f t="shared" si="7"/>
        <v>0</v>
      </c>
      <c r="K112" s="64"/>
    </row>
    <row r="113" spans="1:11" x14ac:dyDescent="0.35">
      <c r="A113" s="4"/>
      <c r="B113" s="63" t="s">
        <v>23</v>
      </c>
      <c r="C113" s="63"/>
      <c r="D113" s="63"/>
      <c r="E113" s="61"/>
      <c r="F113" s="61"/>
      <c r="G113" s="61"/>
      <c r="H113" s="45">
        <v>0</v>
      </c>
      <c r="I113" s="47">
        <v>25</v>
      </c>
      <c r="J113" s="64">
        <f t="shared" si="7"/>
        <v>0</v>
      </c>
      <c r="K113" s="64"/>
    </row>
    <row r="114" spans="1:11" x14ac:dyDescent="0.35">
      <c r="A114" s="4"/>
      <c r="B114" s="34"/>
      <c r="C114" s="22" t="s">
        <v>62</v>
      </c>
      <c r="D114" s="24">
        <f>J114/K105</f>
        <v>0</v>
      </c>
      <c r="E114" s="34"/>
      <c r="F114" s="22" t="s">
        <v>61</v>
      </c>
      <c r="G114" s="25">
        <f>J114/G105</f>
        <v>0</v>
      </c>
      <c r="H114" s="34"/>
      <c r="I114" s="23" t="s">
        <v>48</v>
      </c>
      <c r="J114" s="58">
        <f>SUM(J106:K113)</f>
        <v>0</v>
      </c>
      <c r="K114" s="58"/>
    </row>
    <row r="115" spans="1:11" x14ac:dyDescent="0.35">
      <c r="A115" s="4"/>
      <c r="B115" s="7"/>
      <c r="D115" s="7"/>
      <c r="E115" s="7"/>
      <c r="F115" s="7"/>
      <c r="G115" s="7"/>
      <c r="H115" s="6"/>
      <c r="I115" s="5"/>
      <c r="J115" s="62"/>
      <c r="K115" s="62"/>
    </row>
    <row r="116" spans="1:11" x14ac:dyDescent="0.35">
      <c r="A116" s="4"/>
      <c r="B116" s="65" t="s">
        <v>26</v>
      </c>
      <c r="C116" s="65"/>
      <c r="D116" s="65"/>
      <c r="E116" s="65"/>
      <c r="F116" s="65"/>
      <c r="G116" s="65"/>
      <c r="H116" s="65"/>
      <c r="I116" s="65"/>
      <c r="J116" s="65"/>
      <c r="K116" s="65"/>
    </row>
    <row r="117" spans="1:11" x14ac:dyDescent="0.35">
      <c r="A117" s="4"/>
      <c r="B117" s="60"/>
      <c r="C117" s="60"/>
      <c r="D117" s="60"/>
      <c r="E117" s="60"/>
      <c r="F117" s="60"/>
      <c r="G117" s="60"/>
      <c r="H117" s="60"/>
      <c r="I117" s="60"/>
      <c r="J117" s="60"/>
      <c r="K117" s="60"/>
    </row>
    <row r="118" spans="1:11" s="37" customFormat="1" ht="13" x14ac:dyDescent="0.3">
      <c r="A118" s="35"/>
      <c r="B118" s="39" t="s">
        <v>46</v>
      </c>
      <c r="C118" s="38">
        <v>45505</v>
      </c>
      <c r="D118" s="40" t="s">
        <v>47</v>
      </c>
      <c r="E118" s="38">
        <v>45505</v>
      </c>
      <c r="F118" s="39" t="s">
        <v>15</v>
      </c>
      <c r="G118" s="36">
        <f>E118-C118+1</f>
        <v>1</v>
      </c>
      <c r="H118" s="39" t="s">
        <v>64</v>
      </c>
      <c r="I118" s="41">
        <v>0</v>
      </c>
      <c r="J118" s="40" t="s">
        <v>65</v>
      </c>
      <c r="K118" s="36">
        <v>1</v>
      </c>
    </row>
    <row r="119" spans="1:11" x14ac:dyDescent="0.35">
      <c r="A119" s="4"/>
      <c r="B119" s="66" t="s">
        <v>20</v>
      </c>
      <c r="C119" s="66"/>
      <c r="D119" s="66"/>
      <c r="E119" s="67"/>
      <c r="F119" s="67"/>
      <c r="G119" s="67"/>
      <c r="H119" s="43">
        <v>0</v>
      </c>
      <c r="I119" s="44">
        <v>65</v>
      </c>
      <c r="J119" s="68">
        <f t="shared" ref="J119:J126" si="9">H119*I119</f>
        <v>0</v>
      </c>
      <c r="K119" s="68"/>
    </row>
    <row r="120" spans="1:11" x14ac:dyDescent="0.35">
      <c r="A120" s="4"/>
      <c r="B120" s="63" t="s">
        <v>5</v>
      </c>
      <c r="C120" s="63"/>
      <c r="D120" s="63"/>
      <c r="E120" s="61"/>
      <c r="F120" s="61"/>
      <c r="G120" s="61"/>
      <c r="H120" s="45">
        <v>0</v>
      </c>
      <c r="I120" s="46">
        <v>250</v>
      </c>
      <c r="J120" s="64">
        <f t="shared" si="9"/>
        <v>0</v>
      </c>
      <c r="K120" s="64"/>
    </row>
    <row r="121" spans="1:11" x14ac:dyDescent="0.35">
      <c r="A121" s="4"/>
      <c r="B121" s="63" t="s">
        <v>21</v>
      </c>
      <c r="C121" s="63"/>
      <c r="D121" s="63"/>
      <c r="E121" s="61"/>
      <c r="F121" s="61"/>
      <c r="G121" s="61"/>
      <c r="H121" s="45">
        <v>0</v>
      </c>
      <c r="I121" s="47">
        <v>50</v>
      </c>
      <c r="J121" s="64">
        <f t="shared" si="9"/>
        <v>0</v>
      </c>
      <c r="K121" s="64"/>
    </row>
    <row r="122" spans="1:11" x14ac:dyDescent="0.35">
      <c r="A122" s="4"/>
      <c r="B122" s="63" t="s">
        <v>4</v>
      </c>
      <c r="C122" s="63"/>
      <c r="D122" s="63"/>
      <c r="E122" s="61"/>
      <c r="F122" s="61"/>
      <c r="G122" s="61"/>
      <c r="H122" s="45">
        <v>0</v>
      </c>
      <c r="I122" s="47">
        <v>0</v>
      </c>
      <c r="J122" s="64">
        <f t="shared" si="9"/>
        <v>0</v>
      </c>
      <c r="K122" s="64"/>
    </row>
    <row r="123" spans="1:11" x14ac:dyDescent="0.35">
      <c r="A123" s="4"/>
      <c r="B123" s="63" t="s">
        <v>3</v>
      </c>
      <c r="C123" s="63"/>
      <c r="D123" s="63"/>
      <c r="E123" s="61"/>
      <c r="F123" s="61"/>
      <c r="G123" s="61"/>
      <c r="H123" s="45">
        <v>0</v>
      </c>
      <c r="I123" s="47">
        <v>0</v>
      </c>
      <c r="J123" s="64">
        <f t="shared" si="9"/>
        <v>0</v>
      </c>
      <c r="K123" s="64"/>
    </row>
    <row r="124" spans="1:11" x14ac:dyDescent="0.35">
      <c r="A124" s="4"/>
      <c r="B124" s="63" t="s">
        <v>2</v>
      </c>
      <c r="C124" s="63"/>
      <c r="D124" s="63"/>
      <c r="E124" s="61"/>
      <c r="F124" s="61"/>
      <c r="G124" s="61"/>
      <c r="H124" s="45">
        <v>0</v>
      </c>
      <c r="I124" s="47">
        <v>0</v>
      </c>
      <c r="J124" s="64">
        <f t="shared" si="9"/>
        <v>0</v>
      </c>
      <c r="K124" s="64"/>
    </row>
    <row r="125" spans="1:11" x14ac:dyDescent="0.35">
      <c r="A125" s="4"/>
      <c r="B125" s="63" t="s">
        <v>22</v>
      </c>
      <c r="C125" s="63"/>
      <c r="D125" s="63"/>
      <c r="E125" s="61"/>
      <c r="F125" s="61"/>
      <c r="G125" s="61"/>
      <c r="H125" s="45">
        <v>0</v>
      </c>
      <c r="I125" s="47">
        <v>0</v>
      </c>
      <c r="J125" s="64">
        <f t="shared" si="9"/>
        <v>0</v>
      </c>
      <c r="K125" s="64"/>
    </row>
    <row r="126" spans="1:11" x14ac:dyDescent="0.35">
      <c r="A126" s="4"/>
      <c r="B126" s="63" t="s">
        <v>23</v>
      </c>
      <c r="C126" s="63"/>
      <c r="D126" s="63"/>
      <c r="E126" s="61"/>
      <c r="F126" s="61"/>
      <c r="G126" s="61"/>
      <c r="H126" s="45">
        <v>0</v>
      </c>
      <c r="I126" s="47">
        <v>25</v>
      </c>
      <c r="J126" s="64">
        <f t="shared" si="9"/>
        <v>0</v>
      </c>
      <c r="K126" s="64"/>
    </row>
    <row r="127" spans="1:11" x14ac:dyDescent="0.35">
      <c r="A127" s="4"/>
      <c r="B127" s="34"/>
      <c r="C127" s="22" t="s">
        <v>62</v>
      </c>
      <c r="D127" s="24">
        <f>J127/K118</f>
        <v>0</v>
      </c>
      <c r="E127" s="34"/>
      <c r="F127" s="22" t="s">
        <v>61</v>
      </c>
      <c r="G127" s="25">
        <f>J127/G118</f>
        <v>0</v>
      </c>
      <c r="H127" s="34"/>
      <c r="I127" s="23" t="s">
        <v>48</v>
      </c>
      <c r="J127" s="58">
        <f>SUM(J119:K126)</f>
        <v>0</v>
      </c>
      <c r="K127" s="58"/>
    </row>
    <row r="128" spans="1:11" x14ac:dyDescent="0.35">
      <c r="A128" s="4"/>
      <c r="B128" s="7"/>
      <c r="D128" s="7"/>
      <c r="E128" s="7"/>
      <c r="F128" s="7"/>
      <c r="G128" s="7"/>
      <c r="H128" s="6"/>
      <c r="I128" s="5"/>
      <c r="J128" s="62"/>
      <c r="K128" s="62"/>
    </row>
    <row r="129" spans="1:11" x14ac:dyDescent="0.35">
      <c r="A129" s="4"/>
      <c r="B129" s="65" t="s">
        <v>27</v>
      </c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1:11" x14ac:dyDescent="0.35">
      <c r="A130" s="4"/>
      <c r="B130" s="60"/>
      <c r="C130" s="60"/>
      <c r="D130" s="60"/>
      <c r="E130" s="60"/>
      <c r="F130" s="60"/>
      <c r="G130" s="60"/>
      <c r="H130" s="60"/>
      <c r="I130" s="60"/>
      <c r="J130" s="60"/>
      <c r="K130" s="60"/>
    </row>
    <row r="131" spans="1:11" s="37" customFormat="1" ht="13" x14ac:dyDescent="0.3">
      <c r="A131" s="35"/>
      <c r="B131" s="39" t="s">
        <v>46</v>
      </c>
      <c r="C131" s="38">
        <v>45901</v>
      </c>
      <c r="D131" s="40" t="s">
        <v>47</v>
      </c>
      <c r="E131" s="38">
        <v>45901</v>
      </c>
      <c r="F131" s="39" t="s">
        <v>15</v>
      </c>
      <c r="G131" s="36">
        <f>E131-C131+1</f>
        <v>1</v>
      </c>
      <c r="H131" s="39" t="s">
        <v>64</v>
      </c>
      <c r="I131" s="41">
        <v>0</v>
      </c>
      <c r="J131" s="40" t="s">
        <v>65</v>
      </c>
      <c r="K131" s="36">
        <v>1</v>
      </c>
    </row>
    <row r="132" spans="1:11" x14ac:dyDescent="0.35">
      <c r="A132" s="4"/>
      <c r="B132" s="66" t="s">
        <v>20</v>
      </c>
      <c r="C132" s="66"/>
      <c r="D132" s="66"/>
      <c r="E132" s="67"/>
      <c r="F132" s="67"/>
      <c r="G132" s="67"/>
      <c r="H132" s="43">
        <v>0</v>
      </c>
      <c r="I132" s="44">
        <v>25</v>
      </c>
      <c r="J132" s="68">
        <f>H132*I132</f>
        <v>0</v>
      </c>
      <c r="K132" s="68"/>
    </row>
    <row r="133" spans="1:11" x14ac:dyDescent="0.35">
      <c r="A133" s="4"/>
      <c r="B133" s="63" t="s">
        <v>5</v>
      </c>
      <c r="C133" s="63"/>
      <c r="D133" s="63"/>
      <c r="E133" s="61"/>
      <c r="F133" s="61"/>
      <c r="G133" s="61"/>
      <c r="H133" s="45">
        <v>0</v>
      </c>
      <c r="I133" s="46">
        <v>250</v>
      </c>
      <c r="J133" s="64">
        <f>H133*I133</f>
        <v>0</v>
      </c>
      <c r="K133" s="64"/>
    </row>
    <row r="134" spans="1:11" x14ac:dyDescent="0.35">
      <c r="A134" s="4"/>
      <c r="B134" s="63" t="s">
        <v>21</v>
      </c>
      <c r="C134" s="63"/>
      <c r="D134" s="63"/>
      <c r="E134" s="61"/>
      <c r="F134" s="61"/>
      <c r="G134" s="61"/>
      <c r="H134" s="45">
        <v>0</v>
      </c>
      <c r="I134" s="47">
        <v>50</v>
      </c>
      <c r="J134" s="64">
        <f t="shared" ref="J134:J138" si="10">H134*I134</f>
        <v>0</v>
      </c>
      <c r="K134" s="64"/>
    </row>
    <row r="135" spans="1:11" x14ac:dyDescent="0.35">
      <c r="A135" s="4"/>
      <c r="B135" s="63" t="s">
        <v>4</v>
      </c>
      <c r="C135" s="63"/>
      <c r="D135" s="63"/>
      <c r="E135" s="61"/>
      <c r="F135" s="61"/>
      <c r="G135" s="61"/>
      <c r="H135" s="45">
        <v>0</v>
      </c>
      <c r="I135" s="47">
        <v>600</v>
      </c>
      <c r="J135" s="64">
        <f t="shared" si="10"/>
        <v>0</v>
      </c>
      <c r="K135" s="64"/>
    </row>
    <row r="136" spans="1:11" x14ac:dyDescent="0.35">
      <c r="A136" s="4"/>
      <c r="B136" s="63" t="s">
        <v>3</v>
      </c>
      <c r="C136" s="63"/>
      <c r="D136" s="63"/>
      <c r="E136" s="61"/>
      <c r="F136" s="61"/>
      <c r="G136" s="61"/>
      <c r="H136" s="45">
        <v>0</v>
      </c>
      <c r="I136" s="47">
        <v>32</v>
      </c>
      <c r="J136" s="64">
        <f t="shared" si="10"/>
        <v>0</v>
      </c>
      <c r="K136" s="64"/>
    </row>
    <row r="137" spans="1:11" x14ac:dyDescent="0.35">
      <c r="A137" s="4"/>
      <c r="B137" s="63" t="s">
        <v>2</v>
      </c>
      <c r="C137" s="63"/>
      <c r="D137" s="63"/>
      <c r="E137" s="61"/>
      <c r="F137" s="61"/>
      <c r="G137" s="61"/>
      <c r="H137" s="45">
        <v>0</v>
      </c>
      <c r="I137" s="47">
        <v>30</v>
      </c>
      <c r="J137" s="64">
        <f t="shared" si="10"/>
        <v>0</v>
      </c>
      <c r="K137" s="64"/>
    </row>
    <row r="138" spans="1:11" x14ac:dyDescent="0.35">
      <c r="A138" s="4"/>
      <c r="B138" s="63" t="s">
        <v>22</v>
      </c>
      <c r="C138" s="63"/>
      <c r="D138" s="63"/>
      <c r="E138" s="61"/>
      <c r="F138" s="61"/>
      <c r="G138" s="61"/>
      <c r="H138" s="45">
        <v>0</v>
      </c>
      <c r="I138" s="47">
        <v>0</v>
      </c>
      <c r="J138" s="64">
        <f t="shared" si="10"/>
        <v>0</v>
      </c>
      <c r="K138" s="64"/>
    </row>
    <row r="139" spans="1:11" x14ac:dyDescent="0.35">
      <c r="A139" s="4"/>
      <c r="B139" s="63" t="s">
        <v>23</v>
      </c>
      <c r="C139" s="63"/>
      <c r="D139" s="63"/>
      <c r="E139" s="61"/>
      <c r="F139" s="61"/>
      <c r="G139" s="61"/>
      <c r="H139" s="45">
        <v>0</v>
      </c>
      <c r="I139" s="47">
        <v>25</v>
      </c>
      <c r="J139" s="64">
        <f>H139*I139</f>
        <v>0</v>
      </c>
      <c r="K139" s="64"/>
    </row>
    <row r="140" spans="1:11" x14ac:dyDescent="0.35">
      <c r="A140" s="4"/>
      <c r="B140" s="34"/>
      <c r="C140" s="22" t="s">
        <v>62</v>
      </c>
      <c r="D140" s="24">
        <f>J140/K131</f>
        <v>0</v>
      </c>
      <c r="E140" s="34"/>
      <c r="F140" s="22" t="s">
        <v>61</v>
      </c>
      <c r="G140" s="25">
        <f>J140/G131</f>
        <v>0</v>
      </c>
      <c r="H140" s="34"/>
      <c r="I140" s="23" t="s">
        <v>48</v>
      </c>
      <c r="J140" s="58">
        <f>SUM(J132:K139)</f>
        <v>0</v>
      </c>
      <c r="K140" s="58"/>
    </row>
    <row r="141" spans="1:11" x14ac:dyDescent="0.35">
      <c r="A141" s="4"/>
      <c r="B141" s="7"/>
      <c r="D141" s="7"/>
      <c r="E141" s="7"/>
      <c r="F141" s="7"/>
      <c r="G141" s="7"/>
      <c r="H141" s="6"/>
      <c r="I141" s="5"/>
      <c r="J141" s="62"/>
      <c r="K141" s="62"/>
    </row>
    <row r="142" spans="1:11" x14ac:dyDescent="0.35">
      <c r="A142" s="4"/>
      <c r="B142" s="65" t="s">
        <v>28</v>
      </c>
      <c r="C142" s="65"/>
      <c r="D142" s="65"/>
      <c r="E142" s="65"/>
      <c r="F142" s="65"/>
      <c r="G142" s="65"/>
      <c r="H142" s="65"/>
      <c r="I142" s="65"/>
      <c r="J142" s="65"/>
      <c r="K142" s="65"/>
    </row>
    <row r="143" spans="1:11" x14ac:dyDescent="0.35">
      <c r="A143" s="4"/>
      <c r="B143" s="60"/>
      <c r="C143" s="60"/>
      <c r="D143" s="60"/>
      <c r="E143" s="60"/>
      <c r="F143" s="60"/>
      <c r="G143" s="60"/>
      <c r="H143" s="60"/>
      <c r="I143" s="60"/>
      <c r="J143" s="60"/>
      <c r="K143" s="60"/>
    </row>
    <row r="144" spans="1:11" s="37" customFormat="1" ht="13" x14ac:dyDescent="0.3">
      <c r="A144" s="35"/>
      <c r="B144" s="39" t="s">
        <v>46</v>
      </c>
      <c r="C144" s="38">
        <v>45566</v>
      </c>
      <c r="D144" s="40" t="s">
        <v>47</v>
      </c>
      <c r="E144" s="38">
        <v>45566</v>
      </c>
      <c r="F144" s="39" t="s">
        <v>15</v>
      </c>
      <c r="G144" s="36">
        <f>E144-C144+1</f>
        <v>1</v>
      </c>
      <c r="H144" s="39" t="s">
        <v>64</v>
      </c>
      <c r="I144" s="41">
        <v>0</v>
      </c>
      <c r="J144" s="40" t="s">
        <v>65</v>
      </c>
      <c r="K144" s="36">
        <v>1</v>
      </c>
    </row>
    <row r="145" spans="1:11" x14ac:dyDescent="0.35">
      <c r="A145" s="4"/>
      <c r="B145" s="66" t="s">
        <v>20</v>
      </c>
      <c r="C145" s="66"/>
      <c r="D145" s="66"/>
      <c r="E145" s="67"/>
      <c r="F145" s="67"/>
      <c r="G145" s="67"/>
      <c r="H145" s="43">
        <v>0</v>
      </c>
      <c r="I145" s="44">
        <v>50</v>
      </c>
      <c r="J145" s="68">
        <f t="shared" ref="J145:J152" si="11">H145*I145</f>
        <v>0</v>
      </c>
      <c r="K145" s="68"/>
    </row>
    <row r="146" spans="1:11" x14ac:dyDescent="0.35">
      <c r="A146" s="4"/>
      <c r="B146" s="63" t="s">
        <v>5</v>
      </c>
      <c r="C146" s="63"/>
      <c r="D146" s="63"/>
      <c r="E146" s="61"/>
      <c r="F146" s="61"/>
      <c r="G146" s="61"/>
      <c r="H146" s="45">
        <v>0</v>
      </c>
      <c r="I146" s="46">
        <v>500</v>
      </c>
      <c r="J146" s="64">
        <f t="shared" si="11"/>
        <v>0</v>
      </c>
      <c r="K146" s="64"/>
    </row>
    <row r="147" spans="1:11" x14ac:dyDescent="0.35">
      <c r="A147" s="4"/>
      <c r="B147" s="63" t="s">
        <v>21</v>
      </c>
      <c r="C147" s="63"/>
      <c r="D147" s="63"/>
      <c r="E147" s="61"/>
      <c r="F147" s="61"/>
      <c r="G147" s="61"/>
      <c r="H147" s="45">
        <v>0</v>
      </c>
      <c r="I147" s="47">
        <v>50</v>
      </c>
      <c r="J147" s="64">
        <f t="shared" si="11"/>
        <v>0</v>
      </c>
      <c r="K147" s="64"/>
    </row>
    <row r="148" spans="1:11" x14ac:dyDescent="0.35">
      <c r="A148" s="4"/>
      <c r="B148" s="63" t="s">
        <v>4</v>
      </c>
      <c r="C148" s="63"/>
      <c r="D148" s="63"/>
      <c r="E148" s="61"/>
      <c r="F148" s="61"/>
      <c r="G148" s="61"/>
      <c r="H148" s="45">
        <v>0</v>
      </c>
      <c r="I148" s="47">
        <v>300</v>
      </c>
      <c r="J148" s="64">
        <f t="shared" si="11"/>
        <v>0</v>
      </c>
      <c r="K148" s="64"/>
    </row>
    <row r="149" spans="1:11" x14ac:dyDescent="0.35">
      <c r="A149" s="4"/>
      <c r="B149" s="63" t="s">
        <v>3</v>
      </c>
      <c r="C149" s="63"/>
      <c r="D149" s="63"/>
      <c r="E149" s="61"/>
      <c r="F149" s="61"/>
      <c r="G149" s="61"/>
      <c r="H149" s="45">
        <v>0</v>
      </c>
      <c r="I149" s="47">
        <v>0</v>
      </c>
      <c r="J149" s="64">
        <f t="shared" si="11"/>
        <v>0</v>
      </c>
      <c r="K149" s="64"/>
    </row>
    <row r="150" spans="1:11" x14ac:dyDescent="0.35">
      <c r="A150" s="4"/>
      <c r="B150" s="63" t="s">
        <v>2</v>
      </c>
      <c r="C150" s="63"/>
      <c r="D150" s="63"/>
      <c r="E150" s="61"/>
      <c r="F150" s="61"/>
      <c r="G150" s="61"/>
      <c r="H150" s="45">
        <v>0</v>
      </c>
      <c r="I150" s="47">
        <v>0</v>
      </c>
      <c r="J150" s="64">
        <f t="shared" si="11"/>
        <v>0</v>
      </c>
      <c r="K150" s="64"/>
    </row>
    <row r="151" spans="1:11" x14ac:dyDescent="0.35">
      <c r="A151" s="4"/>
      <c r="B151" s="63" t="s">
        <v>22</v>
      </c>
      <c r="C151" s="63"/>
      <c r="D151" s="63"/>
      <c r="E151" s="61"/>
      <c r="F151" s="61"/>
      <c r="G151" s="61"/>
      <c r="H151" s="45">
        <v>0</v>
      </c>
      <c r="I151" s="47">
        <v>0</v>
      </c>
      <c r="J151" s="64">
        <f t="shared" si="11"/>
        <v>0</v>
      </c>
      <c r="K151" s="64"/>
    </row>
    <row r="152" spans="1:11" x14ac:dyDescent="0.35">
      <c r="A152" s="4"/>
      <c r="B152" s="63" t="s">
        <v>23</v>
      </c>
      <c r="C152" s="63"/>
      <c r="D152" s="63"/>
      <c r="E152" s="61"/>
      <c r="F152" s="61"/>
      <c r="G152" s="61"/>
      <c r="H152" s="45">
        <v>0</v>
      </c>
      <c r="I152" s="47">
        <v>25</v>
      </c>
      <c r="J152" s="64">
        <f t="shared" si="11"/>
        <v>0</v>
      </c>
      <c r="K152" s="64"/>
    </row>
    <row r="153" spans="1:11" x14ac:dyDescent="0.35">
      <c r="A153" s="4"/>
      <c r="B153" s="34"/>
      <c r="C153" s="22" t="s">
        <v>62</v>
      </c>
      <c r="D153" s="24">
        <f>J153/K144</f>
        <v>0</v>
      </c>
      <c r="E153" s="34"/>
      <c r="F153" s="22" t="s">
        <v>61</v>
      </c>
      <c r="G153" s="25">
        <f>J153/G144</f>
        <v>0</v>
      </c>
      <c r="H153" s="34"/>
      <c r="I153" s="23" t="s">
        <v>48</v>
      </c>
      <c r="J153" s="58">
        <f>SUM(J145:K152)</f>
        <v>0</v>
      </c>
      <c r="K153" s="58"/>
    </row>
    <row r="154" spans="1:11" x14ac:dyDescent="0.35">
      <c r="A154" s="4"/>
      <c r="B154" s="7"/>
      <c r="D154" s="7"/>
      <c r="E154" s="7"/>
      <c r="F154" s="7"/>
      <c r="G154" s="7"/>
      <c r="H154" s="6"/>
      <c r="I154" s="5"/>
      <c r="J154" s="62"/>
      <c r="K154" s="62"/>
    </row>
    <row r="155" spans="1:11" x14ac:dyDescent="0.35">
      <c r="A155" s="4"/>
      <c r="B155" s="65" t="s">
        <v>29</v>
      </c>
      <c r="C155" s="65"/>
      <c r="D155" s="65"/>
      <c r="E155" s="65"/>
      <c r="F155" s="65"/>
      <c r="G155" s="65"/>
      <c r="H155" s="65"/>
      <c r="I155" s="65"/>
      <c r="J155" s="65"/>
      <c r="K155" s="65"/>
    </row>
    <row r="156" spans="1:11" x14ac:dyDescent="0.35">
      <c r="A156" s="4"/>
      <c r="B156" s="60"/>
      <c r="C156" s="60"/>
      <c r="D156" s="60"/>
      <c r="E156" s="60"/>
      <c r="F156" s="60"/>
      <c r="G156" s="60"/>
      <c r="H156" s="60"/>
      <c r="I156" s="60"/>
      <c r="J156" s="60"/>
      <c r="K156" s="60"/>
    </row>
    <row r="157" spans="1:11" s="37" customFormat="1" ht="13" x14ac:dyDescent="0.3">
      <c r="A157" s="35"/>
      <c r="B157" s="39" t="s">
        <v>46</v>
      </c>
      <c r="C157" s="38">
        <v>45597</v>
      </c>
      <c r="D157" s="40" t="s">
        <v>47</v>
      </c>
      <c r="E157" s="38">
        <v>45597</v>
      </c>
      <c r="F157" s="39" t="s">
        <v>15</v>
      </c>
      <c r="G157" s="36">
        <f>E157-C157+1</f>
        <v>1</v>
      </c>
      <c r="H157" s="39" t="s">
        <v>64</v>
      </c>
      <c r="I157" s="41">
        <v>0</v>
      </c>
      <c r="J157" s="40" t="s">
        <v>65</v>
      </c>
      <c r="K157" s="36">
        <v>1</v>
      </c>
    </row>
    <row r="158" spans="1:11" x14ac:dyDescent="0.35">
      <c r="A158" s="4"/>
      <c r="B158" s="66" t="s">
        <v>20</v>
      </c>
      <c r="C158" s="66"/>
      <c r="D158" s="66"/>
      <c r="E158" s="67"/>
      <c r="F158" s="67"/>
      <c r="G158" s="67"/>
      <c r="H158" s="43">
        <v>0</v>
      </c>
      <c r="I158" s="44">
        <v>50</v>
      </c>
      <c r="J158" s="68">
        <f t="shared" ref="J158:J165" si="12">H158*I158</f>
        <v>0</v>
      </c>
      <c r="K158" s="68"/>
    </row>
    <row r="159" spans="1:11" x14ac:dyDescent="0.35">
      <c r="A159" s="4"/>
      <c r="B159" s="63" t="s">
        <v>5</v>
      </c>
      <c r="C159" s="63"/>
      <c r="D159" s="63"/>
      <c r="E159" s="61"/>
      <c r="F159" s="61"/>
      <c r="G159" s="61"/>
      <c r="H159" s="45">
        <v>0</v>
      </c>
      <c r="I159" s="46">
        <v>200</v>
      </c>
      <c r="J159" s="64">
        <f t="shared" si="12"/>
        <v>0</v>
      </c>
      <c r="K159" s="64"/>
    </row>
    <row r="160" spans="1:11" x14ac:dyDescent="0.35">
      <c r="A160" s="4"/>
      <c r="B160" s="63" t="s">
        <v>21</v>
      </c>
      <c r="C160" s="63"/>
      <c r="D160" s="63"/>
      <c r="E160" s="61"/>
      <c r="F160" s="61"/>
      <c r="G160" s="61"/>
      <c r="H160" s="45">
        <v>0</v>
      </c>
      <c r="I160" s="47">
        <v>50</v>
      </c>
      <c r="J160" s="64">
        <f t="shared" si="12"/>
        <v>0</v>
      </c>
      <c r="K160" s="64"/>
    </row>
    <row r="161" spans="1:11" x14ac:dyDescent="0.35">
      <c r="A161" s="4"/>
      <c r="B161" s="63" t="s">
        <v>4</v>
      </c>
      <c r="C161" s="63"/>
      <c r="D161" s="63"/>
      <c r="E161" s="61"/>
      <c r="F161" s="61"/>
      <c r="G161" s="61"/>
      <c r="H161" s="45">
        <v>0</v>
      </c>
      <c r="I161" s="47">
        <v>20</v>
      </c>
      <c r="J161" s="64">
        <f t="shared" si="12"/>
        <v>0</v>
      </c>
      <c r="K161" s="64"/>
    </row>
    <row r="162" spans="1:11" x14ac:dyDescent="0.35">
      <c r="A162" s="4"/>
      <c r="B162" s="63" t="s">
        <v>3</v>
      </c>
      <c r="C162" s="63"/>
      <c r="D162" s="63"/>
      <c r="E162" s="61"/>
      <c r="F162" s="61"/>
      <c r="G162" s="61"/>
      <c r="H162" s="45">
        <v>0</v>
      </c>
      <c r="I162" s="47">
        <v>0</v>
      </c>
      <c r="J162" s="64">
        <f t="shared" si="12"/>
        <v>0</v>
      </c>
      <c r="K162" s="64"/>
    </row>
    <row r="163" spans="1:11" x14ac:dyDescent="0.35">
      <c r="A163" s="4"/>
      <c r="B163" s="63" t="s">
        <v>2</v>
      </c>
      <c r="C163" s="63"/>
      <c r="D163" s="63"/>
      <c r="E163" s="61"/>
      <c r="F163" s="61"/>
      <c r="G163" s="61"/>
      <c r="H163" s="45">
        <v>0</v>
      </c>
      <c r="I163" s="47">
        <v>0</v>
      </c>
      <c r="J163" s="64">
        <f t="shared" si="12"/>
        <v>0</v>
      </c>
      <c r="K163" s="64"/>
    </row>
    <row r="164" spans="1:11" x14ac:dyDescent="0.35">
      <c r="A164" s="4"/>
      <c r="B164" s="63" t="s">
        <v>22</v>
      </c>
      <c r="C164" s="63"/>
      <c r="D164" s="63"/>
      <c r="E164" s="61"/>
      <c r="F164" s="61"/>
      <c r="G164" s="61"/>
      <c r="H164" s="45">
        <v>0</v>
      </c>
      <c r="I164" s="47">
        <v>0</v>
      </c>
      <c r="J164" s="64">
        <f t="shared" si="12"/>
        <v>0</v>
      </c>
      <c r="K164" s="64"/>
    </row>
    <row r="165" spans="1:11" x14ac:dyDescent="0.35">
      <c r="A165" s="4"/>
      <c r="B165" s="63" t="s">
        <v>23</v>
      </c>
      <c r="C165" s="63"/>
      <c r="D165" s="63"/>
      <c r="E165" s="61"/>
      <c r="F165" s="61"/>
      <c r="G165" s="61"/>
      <c r="H165" s="45">
        <v>0</v>
      </c>
      <c r="I165" s="47">
        <v>30</v>
      </c>
      <c r="J165" s="64">
        <f t="shared" si="12"/>
        <v>0</v>
      </c>
      <c r="K165" s="64"/>
    </row>
    <row r="166" spans="1:11" x14ac:dyDescent="0.35">
      <c r="A166" s="4"/>
      <c r="B166" s="34"/>
      <c r="C166" s="22" t="s">
        <v>62</v>
      </c>
      <c r="D166" s="24">
        <f>J166/K157</f>
        <v>0</v>
      </c>
      <c r="E166" s="34"/>
      <c r="F166" s="22" t="s">
        <v>61</v>
      </c>
      <c r="G166" s="25">
        <f>J166/G157</f>
        <v>0</v>
      </c>
      <c r="H166" s="34"/>
      <c r="I166" s="23" t="s">
        <v>48</v>
      </c>
      <c r="J166" s="58">
        <f>SUM(J158:K165)</f>
        <v>0</v>
      </c>
      <c r="K166" s="58"/>
    </row>
    <row r="167" spans="1:11" x14ac:dyDescent="0.35">
      <c r="A167" s="4"/>
      <c r="B167" s="7"/>
      <c r="D167" s="7"/>
      <c r="E167" s="7"/>
      <c r="F167" s="7"/>
      <c r="G167" s="7"/>
      <c r="H167" s="6"/>
      <c r="I167" s="5"/>
      <c r="J167" s="62"/>
      <c r="K167" s="62"/>
    </row>
    <row r="168" spans="1:11" x14ac:dyDescent="0.35">
      <c r="A168" s="4"/>
      <c r="B168" s="65" t="s">
        <v>30</v>
      </c>
      <c r="C168" s="65"/>
      <c r="D168" s="65"/>
      <c r="E168" s="65"/>
      <c r="F168" s="65"/>
      <c r="G168" s="65"/>
      <c r="H168" s="65"/>
      <c r="I168" s="65"/>
      <c r="J168" s="65"/>
      <c r="K168" s="65"/>
    </row>
    <row r="169" spans="1:11" x14ac:dyDescent="0.35">
      <c r="A169" s="4"/>
      <c r="B169" s="60"/>
      <c r="C169" s="60"/>
      <c r="D169" s="60"/>
      <c r="E169" s="60"/>
      <c r="F169" s="60"/>
      <c r="G169" s="60"/>
      <c r="H169" s="60"/>
      <c r="I169" s="60"/>
      <c r="J169" s="60"/>
      <c r="K169" s="60"/>
    </row>
    <row r="170" spans="1:11" s="37" customFormat="1" ht="13" x14ac:dyDescent="0.3">
      <c r="A170" s="35"/>
      <c r="B170" s="39" t="s">
        <v>46</v>
      </c>
      <c r="C170" s="38">
        <v>45992</v>
      </c>
      <c r="D170" s="40" t="s">
        <v>47</v>
      </c>
      <c r="E170" s="38">
        <v>45992</v>
      </c>
      <c r="F170" s="39" t="s">
        <v>15</v>
      </c>
      <c r="G170" s="36">
        <f>E170-C170+1</f>
        <v>1</v>
      </c>
      <c r="H170" s="39" t="s">
        <v>64</v>
      </c>
      <c r="I170" s="41">
        <v>0</v>
      </c>
      <c r="J170" s="40" t="s">
        <v>65</v>
      </c>
      <c r="K170" s="36">
        <v>1</v>
      </c>
    </row>
    <row r="171" spans="1:11" x14ac:dyDescent="0.35">
      <c r="A171" s="4"/>
      <c r="B171" s="66" t="s">
        <v>20</v>
      </c>
      <c r="C171" s="66"/>
      <c r="D171" s="66"/>
      <c r="E171" s="67"/>
      <c r="F171" s="67"/>
      <c r="G171" s="67"/>
      <c r="H171" s="43">
        <v>0</v>
      </c>
      <c r="I171" s="44">
        <v>50</v>
      </c>
      <c r="J171" s="68">
        <f t="shared" ref="J171:J178" si="13">H171*I171</f>
        <v>0</v>
      </c>
      <c r="K171" s="68"/>
    </row>
    <row r="172" spans="1:11" x14ac:dyDescent="0.35">
      <c r="A172" s="4"/>
      <c r="B172" s="63" t="s">
        <v>5</v>
      </c>
      <c r="C172" s="63"/>
      <c r="D172" s="63"/>
      <c r="E172" s="61"/>
      <c r="F172" s="61"/>
      <c r="G172" s="61"/>
      <c r="H172" s="45">
        <v>0</v>
      </c>
      <c r="I172" s="46">
        <v>200</v>
      </c>
      <c r="J172" s="64">
        <f t="shared" si="13"/>
        <v>0</v>
      </c>
      <c r="K172" s="64"/>
    </row>
    <row r="173" spans="1:11" x14ac:dyDescent="0.35">
      <c r="A173" s="4"/>
      <c r="B173" s="63" t="s">
        <v>21</v>
      </c>
      <c r="C173" s="63"/>
      <c r="D173" s="63"/>
      <c r="E173" s="61"/>
      <c r="F173" s="61"/>
      <c r="G173" s="61"/>
      <c r="H173" s="45">
        <v>0</v>
      </c>
      <c r="I173" s="47">
        <v>50</v>
      </c>
      <c r="J173" s="64">
        <f t="shared" si="13"/>
        <v>0</v>
      </c>
      <c r="K173" s="64"/>
    </row>
    <row r="174" spans="1:11" x14ac:dyDescent="0.35">
      <c r="A174" s="4"/>
      <c r="B174" s="63" t="s">
        <v>4</v>
      </c>
      <c r="C174" s="63"/>
      <c r="D174" s="63"/>
      <c r="E174" s="61"/>
      <c r="F174" s="61"/>
      <c r="G174" s="61"/>
      <c r="H174" s="45">
        <v>0</v>
      </c>
      <c r="I174" s="47">
        <v>0</v>
      </c>
      <c r="J174" s="64">
        <f t="shared" si="13"/>
        <v>0</v>
      </c>
      <c r="K174" s="64"/>
    </row>
    <row r="175" spans="1:11" x14ac:dyDescent="0.35">
      <c r="A175" s="4"/>
      <c r="B175" s="63" t="s">
        <v>3</v>
      </c>
      <c r="C175" s="63"/>
      <c r="D175" s="63"/>
      <c r="E175" s="61"/>
      <c r="F175" s="61"/>
      <c r="G175" s="61"/>
      <c r="H175" s="45">
        <v>0</v>
      </c>
      <c r="I175" s="47">
        <v>0</v>
      </c>
      <c r="J175" s="64">
        <f t="shared" si="13"/>
        <v>0</v>
      </c>
      <c r="K175" s="64"/>
    </row>
    <row r="176" spans="1:11" x14ac:dyDescent="0.35">
      <c r="A176" s="4"/>
      <c r="B176" s="63" t="s">
        <v>2</v>
      </c>
      <c r="C176" s="63"/>
      <c r="D176" s="63"/>
      <c r="E176" s="61"/>
      <c r="F176" s="61"/>
      <c r="G176" s="61"/>
      <c r="H176" s="45">
        <v>0</v>
      </c>
      <c r="I176" s="47">
        <v>0</v>
      </c>
      <c r="J176" s="64">
        <f t="shared" si="13"/>
        <v>0</v>
      </c>
      <c r="K176" s="64"/>
    </row>
    <row r="177" spans="1:11" x14ac:dyDescent="0.35">
      <c r="A177" s="4"/>
      <c r="B177" s="63" t="s">
        <v>22</v>
      </c>
      <c r="C177" s="63"/>
      <c r="D177" s="63"/>
      <c r="E177" s="61"/>
      <c r="F177" s="61"/>
      <c r="G177" s="61"/>
      <c r="H177" s="45">
        <v>0</v>
      </c>
      <c r="I177" s="47">
        <v>0</v>
      </c>
      <c r="J177" s="64">
        <f t="shared" si="13"/>
        <v>0</v>
      </c>
      <c r="K177" s="64"/>
    </row>
    <row r="178" spans="1:11" x14ac:dyDescent="0.35">
      <c r="A178" s="4"/>
      <c r="B178" s="63" t="s">
        <v>23</v>
      </c>
      <c r="C178" s="63"/>
      <c r="D178" s="63"/>
      <c r="E178" s="61"/>
      <c r="F178" s="61"/>
      <c r="G178" s="61"/>
      <c r="H178" s="45">
        <v>0</v>
      </c>
      <c r="I178" s="47">
        <v>500</v>
      </c>
      <c r="J178" s="64">
        <f t="shared" si="13"/>
        <v>0</v>
      </c>
      <c r="K178" s="64"/>
    </row>
    <row r="179" spans="1:11" x14ac:dyDescent="0.35">
      <c r="A179" s="4"/>
      <c r="B179" s="34"/>
      <c r="C179" s="22" t="s">
        <v>62</v>
      </c>
      <c r="D179" s="24">
        <f>J179/K170</f>
        <v>0</v>
      </c>
      <c r="E179" s="34"/>
      <c r="F179" s="22" t="s">
        <v>61</v>
      </c>
      <c r="G179" s="25">
        <f>J179/G170</f>
        <v>0</v>
      </c>
      <c r="H179" s="34"/>
      <c r="I179" s="23" t="s">
        <v>48</v>
      </c>
      <c r="J179" s="58">
        <f>SUM(J171:K178)</f>
        <v>0</v>
      </c>
      <c r="K179" s="58"/>
    </row>
    <row r="180" spans="1:11" ht="7.5" customHeight="1" x14ac:dyDescent="0.35">
      <c r="A180" s="4"/>
      <c r="B180" s="7"/>
      <c r="D180" s="7"/>
      <c r="E180" s="7"/>
      <c r="F180" s="7"/>
      <c r="G180" s="7"/>
      <c r="H180" s="6"/>
      <c r="I180" s="5"/>
      <c r="J180" s="1"/>
      <c r="K180" s="1"/>
    </row>
    <row r="181" spans="1:11" x14ac:dyDescent="0.35">
      <c r="A181" s="4"/>
      <c r="B181" s="3"/>
      <c r="C181" s="3"/>
      <c r="D181" s="3"/>
      <c r="E181" s="3"/>
      <c r="F181" s="3"/>
      <c r="G181" s="3"/>
      <c r="H181" s="3" t="s">
        <v>1</v>
      </c>
      <c r="I181" s="3"/>
      <c r="J181" s="70">
        <f>J36+J49+J62+J75+J88+J101+J114+J127+J140+J153+J166+J179</f>
        <v>150000</v>
      </c>
      <c r="K181" s="57"/>
    </row>
  </sheetData>
  <mergeCells count="342">
    <mergeCell ref="B178:D178"/>
    <mergeCell ref="E178:G178"/>
    <mergeCell ref="J178:K178"/>
    <mergeCell ref="J179:K179"/>
    <mergeCell ref="J181:K181"/>
    <mergeCell ref="B176:D176"/>
    <mergeCell ref="E176:G176"/>
    <mergeCell ref="J176:K176"/>
    <mergeCell ref="B177:D177"/>
    <mergeCell ref="E177:G177"/>
    <mergeCell ref="J177:K177"/>
    <mergeCell ref="B174:D174"/>
    <mergeCell ref="E174:G174"/>
    <mergeCell ref="J174:K174"/>
    <mergeCell ref="B175:D175"/>
    <mergeCell ref="E175:G175"/>
    <mergeCell ref="J175:K175"/>
    <mergeCell ref="B172:D172"/>
    <mergeCell ref="E172:G172"/>
    <mergeCell ref="J172:K172"/>
    <mergeCell ref="B173:D173"/>
    <mergeCell ref="E173:G173"/>
    <mergeCell ref="J173:K173"/>
    <mergeCell ref="J166:K166"/>
    <mergeCell ref="J167:K167"/>
    <mergeCell ref="B168:K168"/>
    <mergeCell ref="B169:K169"/>
    <mergeCell ref="B171:D171"/>
    <mergeCell ref="E171:G171"/>
    <mergeCell ref="J171:K171"/>
    <mergeCell ref="B164:D164"/>
    <mergeCell ref="E164:G164"/>
    <mergeCell ref="J164:K164"/>
    <mergeCell ref="B165:D165"/>
    <mergeCell ref="E165:G165"/>
    <mergeCell ref="J165:K165"/>
    <mergeCell ref="B162:D162"/>
    <mergeCell ref="E162:G162"/>
    <mergeCell ref="J162:K162"/>
    <mergeCell ref="B163:D163"/>
    <mergeCell ref="E163:G163"/>
    <mergeCell ref="J163:K163"/>
    <mergeCell ref="B160:D160"/>
    <mergeCell ref="E160:G160"/>
    <mergeCell ref="J160:K160"/>
    <mergeCell ref="B161:D161"/>
    <mergeCell ref="E161:G161"/>
    <mergeCell ref="J161:K161"/>
    <mergeCell ref="B156:K156"/>
    <mergeCell ref="B158:D158"/>
    <mergeCell ref="E158:G158"/>
    <mergeCell ref="J158:K158"/>
    <mergeCell ref="B159:D159"/>
    <mergeCell ref="E159:G159"/>
    <mergeCell ref="J159:K159"/>
    <mergeCell ref="B152:D152"/>
    <mergeCell ref="E152:G152"/>
    <mergeCell ref="J152:K152"/>
    <mergeCell ref="J153:K153"/>
    <mergeCell ref="J154:K154"/>
    <mergeCell ref="B155:K155"/>
    <mergeCell ref="B150:D150"/>
    <mergeCell ref="E150:G150"/>
    <mergeCell ref="J150:K150"/>
    <mergeCell ref="B151:D151"/>
    <mergeCell ref="E151:G151"/>
    <mergeCell ref="J151:K151"/>
    <mergeCell ref="B148:D148"/>
    <mergeCell ref="E148:G148"/>
    <mergeCell ref="J148:K148"/>
    <mergeCell ref="B149:D149"/>
    <mergeCell ref="E149:G149"/>
    <mergeCell ref="J149:K149"/>
    <mergeCell ref="B146:D146"/>
    <mergeCell ref="E146:G146"/>
    <mergeCell ref="J146:K146"/>
    <mergeCell ref="B147:D147"/>
    <mergeCell ref="E147:G147"/>
    <mergeCell ref="J147:K147"/>
    <mergeCell ref="J140:K140"/>
    <mergeCell ref="J141:K141"/>
    <mergeCell ref="B142:K142"/>
    <mergeCell ref="B143:K143"/>
    <mergeCell ref="B145:D145"/>
    <mergeCell ref="E145:G145"/>
    <mergeCell ref="J145:K145"/>
    <mergeCell ref="B138:D138"/>
    <mergeCell ref="E138:G138"/>
    <mergeCell ref="J138:K138"/>
    <mergeCell ref="B139:D139"/>
    <mergeCell ref="E139:G139"/>
    <mergeCell ref="J139:K139"/>
    <mergeCell ref="B136:D136"/>
    <mergeCell ref="E136:G136"/>
    <mergeCell ref="J136:K136"/>
    <mergeCell ref="B137:D137"/>
    <mergeCell ref="E137:G137"/>
    <mergeCell ref="J137:K137"/>
    <mergeCell ref="B134:D134"/>
    <mergeCell ref="E134:G134"/>
    <mergeCell ref="J134:K134"/>
    <mergeCell ref="B135:D135"/>
    <mergeCell ref="E135:G135"/>
    <mergeCell ref="J135:K135"/>
    <mergeCell ref="B130:K130"/>
    <mergeCell ref="B132:D132"/>
    <mergeCell ref="E132:G132"/>
    <mergeCell ref="J132:K132"/>
    <mergeCell ref="B133:D133"/>
    <mergeCell ref="E133:G133"/>
    <mergeCell ref="J133:K133"/>
    <mergeCell ref="B126:D126"/>
    <mergeCell ref="E126:G126"/>
    <mergeCell ref="J126:K126"/>
    <mergeCell ref="J127:K127"/>
    <mergeCell ref="J128:K128"/>
    <mergeCell ref="B129:K129"/>
    <mergeCell ref="B124:D124"/>
    <mergeCell ref="E124:G124"/>
    <mergeCell ref="J124:K124"/>
    <mergeCell ref="B125:D125"/>
    <mergeCell ref="E125:G125"/>
    <mergeCell ref="J125:K125"/>
    <mergeCell ref="B122:D122"/>
    <mergeCell ref="E122:G122"/>
    <mergeCell ref="J122:K122"/>
    <mergeCell ref="B123:D123"/>
    <mergeCell ref="E123:G123"/>
    <mergeCell ref="J123:K123"/>
    <mergeCell ref="B120:D120"/>
    <mergeCell ref="E120:G120"/>
    <mergeCell ref="J120:K120"/>
    <mergeCell ref="B121:D121"/>
    <mergeCell ref="E121:G121"/>
    <mergeCell ref="J121:K121"/>
    <mergeCell ref="J114:K114"/>
    <mergeCell ref="J115:K115"/>
    <mergeCell ref="B116:K116"/>
    <mergeCell ref="B117:K117"/>
    <mergeCell ref="B119:D119"/>
    <mergeCell ref="E119:G119"/>
    <mergeCell ref="J119:K119"/>
    <mergeCell ref="B113:D113"/>
    <mergeCell ref="E113:G113"/>
    <mergeCell ref="J113:K113"/>
    <mergeCell ref="B104:K104"/>
    <mergeCell ref="B106:D106"/>
    <mergeCell ref="E106:G106"/>
    <mergeCell ref="J106:K106"/>
    <mergeCell ref="B100:D100"/>
    <mergeCell ref="E100:G100"/>
    <mergeCell ref="J100:K100"/>
    <mergeCell ref="J101:K101"/>
    <mergeCell ref="J102:K102"/>
    <mergeCell ref="B103:K103"/>
    <mergeCell ref="B98:D98"/>
    <mergeCell ref="E98:G98"/>
    <mergeCell ref="J98:K98"/>
    <mergeCell ref="B99:D99"/>
    <mergeCell ref="E99:G99"/>
    <mergeCell ref="J99:K99"/>
    <mergeCell ref="B96:D96"/>
    <mergeCell ref="E96:G96"/>
    <mergeCell ref="J96:K96"/>
    <mergeCell ref="B97:D97"/>
    <mergeCell ref="E97:G97"/>
    <mergeCell ref="J97:K97"/>
    <mergeCell ref="B94:D94"/>
    <mergeCell ref="E94:G94"/>
    <mergeCell ref="J94:K94"/>
    <mergeCell ref="B95:D95"/>
    <mergeCell ref="E95:G95"/>
    <mergeCell ref="J95:K95"/>
    <mergeCell ref="J88:K88"/>
    <mergeCell ref="J89:K89"/>
    <mergeCell ref="B90:K90"/>
    <mergeCell ref="B91:K91"/>
    <mergeCell ref="B93:D93"/>
    <mergeCell ref="E93:G93"/>
    <mergeCell ref="J93:K93"/>
    <mergeCell ref="B86:D86"/>
    <mergeCell ref="E86:G86"/>
    <mergeCell ref="J86:K86"/>
    <mergeCell ref="B87:D87"/>
    <mergeCell ref="E87:G87"/>
    <mergeCell ref="J87:K87"/>
    <mergeCell ref="B84:D84"/>
    <mergeCell ref="E84:G84"/>
    <mergeCell ref="J84:K84"/>
    <mergeCell ref="B85:D85"/>
    <mergeCell ref="E85:G85"/>
    <mergeCell ref="J85:K85"/>
    <mergeCell ref="B82:D82"/>
    <mergeCell ref="E82:G82"/>
    <mergeCell ref="J82:K82"/>
    <mergeCell ref="B83:D83"/>
    <mergeCell ref="E83:G83"/>
    <mergeCell ref="J83:K83"/>
    <mergeCell ref="B78:K78"/>
    <mergeCell ref="B80:D80"/>
    <mergeCell ref="E80:G80"/>
    <mergeCell ref="J80:K80"/>
    <mergeCell ref="B81:D81"/>
    <mergeCell ref="E81:G81"/>
    <mergeCell ref="J81:K81"/>
    <mergeCell ref="B74:D74"/>
    <mergeCell ref="E74:G74"/>
    <mergeCell ref="J74:K74"/>
    <mergeCell ref="J75:K75"/>
    <mergeCell ref="J76:K76"/>
    <mergeCell ref="B77:K77"/>
    <mergeCell ref="B72:D72"/>
    <mergeCell ref="E72:G72"/>
    <mergeCell ref="J72:K72"/>
    <mergeCell ref="B73:D73"/>
    <mergeCell ref="E73:G73"/>
    <mergeCell ref="J73:K73"/>
    <mergeCell ref="B70:D70"/>
    <mergeCell ref="E70:G70"/>
    <mergeCell ref="J70:K70"/>
    <mergeCell ref="B71:D71"/>
    <mergeCell ref="E71:G71"/>
    <mergeCell ref="J71:K71"/>
    <mergeCell ref="B68:D68"/>
    <mergeCell ref="E68:G68"/>
    <mergeCell ref="J68:K68"/>
    <mergeCell ref="B69:D69"/>
    <mergeCell ref="E69:G69"/>
    <mergeCell ref="J69:K69"/>
    <mergeCell ref="J62:K62"/>
    <mergeCell ref="J63:K63"/>
    <mergeCell ref="B64:K64"/>
    <mergeCell ref="B65:K65"/>
    <mergeCell ref="B67:D67"/>
    <mergeCell ref="E67:G67"/>
    <mergeCell ref="J67:K67"/>
    <mergeCell ref="B60:D60"/>
    <mergeCell ref="E60:G60"/>
    <mergeCell ref="J60:K60"/>
    <mergeCell ref="B61:D61"/>
    <mergeCell ref="E61:G61"/>
    <mergeCell ref="J61:K61"/>
    <mergeCell ref="B58:D58"/>
    <mergeCell ref="E58:G58"/>
    <mergeCell ref="J58:K58"/>
    <mergeCell ref="B59:D59"/>
    <mergeCell ref="E59:G59"/>
    <mergeCell ref="J59:K59"/>
    <mergeCell ref="B56:D56"/>
    <mergeCell ref="E56:G56"/>
    <mergeCell ref="J56:K56"/>
    <mergeCell ref="B57:D57"/>
    <mergeCell ref="E57:G57"/>
    <mergeCell ref="J57:K57"/>
    <mergeCell ref="B52:K52"/>
    <mergeCell ref="B54:D54"/>
    <mergeCell ref="E54:G54"/>
    <mergeCell ref="J54:K54"/>
    <mergeCell ref="B55:D55"/>
    <mergeCell ref="E55:G55"/>
    <mergeCell ref="J55:K55"/>
    <mergeCell ref="B48:D48"/>
    <mergeCell ref="E48:G48"/>
    <mergeCell ref="J48:K48"/>
    <mergeCell ref="J49:K49"/>
    <mergeCell ref="J50:K50"/>
    <mergeCell ref="B51:K51"/>
    <mergeCell ref="B46:D46"/>
    <mergeCell ref="E46:G46"/>
    <mergeCell ref="J46:K46"/>
    <mergeCell ref="B47:D47"/>
    <mergeCell ref="E47:G47"/>
    <mergeCell ref="J47:K47"/>
    <mergeCell ref="B44:D44"/>
    <mergeCell ref="E44:G44"/>
    <mergeCell ref="J44:K44"/>
    <mergeCell ref="B45:D45"/>
    <mergeCell ref="E45:G45"/>
    <mergeCell ref="J45:K45"/>
    <mergeCell ref="B42:D42"/>
    <mergeCell ref="E42:G42"/>
    <mergeCell ref="J42:K42"/>
    <mergeCell ref="B43:D43"/>
    <mergeCell ref="E43:G43"/>
    <mergeCell ref="J43:K43"/>
    <mergeCell ref="J36:K36"/>
    <mergeCell ref="B38:K38"/>
    <mergeCell ref="B39:K39"/>
    <mergeCell ref="B41:D41"/>
    <mergeCell ref="E41:G41"/>
    <mergeCell ref="J41:K41"/>
    <mergeCell ref="B34:D34"/>
    <mergeCell ref="E34:G34"/>
    <mergeCell ref="J34:K34"/>
    <mergeCell ref="B35:D35"/>
    <mergeCell ref="E35:G35"/>
    <mergeCell ref="J35:K35"/>
    <mergeCell ref="B32:D32"/>
    <mergeCell ref="E32:G32"/>
    <mergeCell ref="J32:K32"/>
    <mergeCell ref="B33:D33"/>
    <mergeCell ref="E33:G33"/>
    <mergeCell ref="J33:K33"/>
    <mergeCell ref="B31:D31"/>
    <mergeCell ref="E31:G31"/>
    <mergeCell ref="J31:K31"/>
    <mergeCell ref="B25:K25"/>
    <mergeCell ref="B26:K26"/>
    <mergeCell ref="B28:D28"/>
    <mergeCell ref="E28:G28"/>
    <mergeCell ref="J28:K28"/>
    <mergeCell ref="B29:D29"/>
    <mergeCell ref="E29:G29"/>
    <mergeCell ref="J29:K29"/>
    <mergeCell ref="B2:K2"/>
    <mergeCell ref="B4:D4"/>
    <mergeCell ref="E4:F4"/>
    <mergeCell ref="G4:K4"/>
    <mergeCell ref="B22:K22"/>
    <mergeCell ref="B23:D23"/>
    <mergeCell ref="E23:G23"/>
    <mergeCell ref="B30:D30"/>
    <mergeCell ref="E30:G30"/>
    <mergeCell ref="J30:K30"/>
    <mergeCell ref="B107:D107"/>
    <mergeCell ref="E107:G107"/>
    <mergeCell ref="J107:K107"/>
    <mergeCell ref="J112:K112"/>
    <mergeCell ref="J111:K111"/>
    <mergeCell ref="E112:G112"/>
    <mergeCell ref="B112:D112"/>
    <mergeCell ref="E111:G111"/>
    <mergeCell ref="B111:D111"/>
    <mergeCell ref="B110:D110"/>
    <mergeCell ref="E110:G110"/>
    <mergeCell ref="J110:K110"/>
    <mergeCell ref="B108:D108"/>
    <mergeCell ref="E108:G108"/>
    <mergeCell ref="J108:K108"/>
    <mergeCell ref="B109:D109"/>
    <mergeCell ref="E109:G109"/>
    <mergeCell ref="J109:K109"/>
  </mergeCells>
  <phoneticPr fontId="9" type="noConversion"/>
  <conditionalFormatting sqref="C13">
    <cfRule type="cellIs" dxfId="26" priority="26" operator="lessThan">
      <formula>0</formula>
    </cfRule>
    <cfRule type="cellIs" dxfId="25" priority="27" operator="greaterThan">
      <formula>0</formula>
    </cfRule>
  </conditionalFormatting>
  <conditionalFormatting sqref="H28:K35 H106:K113">
    <cfRule type="cellIs" dxfId="24" priority="24" operator="equal">
      <formula>0</formula>
    </cfRule>
  </conditionalFormatting>
  <conditionalFormatting sqref="H41:K48">
    <cfRule type="cellIs" dxfId="23" priority="22" operator="equal">
      <formula>0</formula>
    </cfRule>
  </conditionalFormatting>
  <conditionalFormatting sqref="H54:K61">
    <cfRule type="cellIs" dxfId="22" priority="20" operator="equal">
      <formula>0</formula>
    </cfRule>
  </conditionalFormatting>
  <conditionalFormatting sqref="H67:K74">
    <cfRule type="cellIs" dxfId="21" priority="18" operator="equal">
      <formula>0</formula>
    </cfRule>
  </conditionalFormatting>
  <conditionalFormatting sqref="H80:K87">
    <cfRule type="cellIs" dxfId="20" priority="16" operator="equal">
      <formula>0</formula>
    </cfRule>
  </conditionalFormatting>
  <conditionalFormatting sqref="H93:K100">
    <cfRule type="cellIs" dxfId="19" priority="14" operator="equal">
      <formula>0</formula>
    </cfRule>
  </conditionalFormatting>
  <conditionalFormatting sqref="H119:K126">
    <cfRule type="cellIs" dxfId="18" priority="10" operator="equal">
      <formula>0</formula>
    </cfRule>
  </conditionalFormatting>
  <conditionalFormatting sqref="H132:K139">
    <cfRule type="cellIs" dxfId="17" priority="2" operator="equal">
      <formula>0</formula>
    </cfRule>
  </conditionalFormatting>
  <conditionalFormatting sqref="H145:K152">
    <cfRule type="cellIs" dxfId="16" priority="8" operator="equal">
      <formula>0</formula>
    </cfRule>
  </conditionalFormatting>
  <conditionalFormatting sqref="H158:K165">
    <cfRule type="cellIs" dxfId="15" priority="6" operator="equal">
      <formula>0</formula>
    </cfRule>
  </conditionalFormatting>
  <conditionalFormatting sqref="H171:K178">
    <cfRule type="cellIs" dxfId="14" priority="4" operator="equal">
      <formula>0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67AA-6F3D-4CA9-9FB7-A2CF98EC2204}">
  <dimension ref="A1:N181"/>
  <sheetViews>
    <sheetView showGridLines="0" zoomScale="85" zoomScaleNormal="85" workbookViewId="0">
      <selection activeCell="C8" sqref="C8"/>
    </sheetView>
  </sheetViews>
  <sheetFormatPr defaultColWidth="8.81640625" defaultRowHeight="14.5" x14ac:dyDescent="0.35"/>
  <cols>
    <col min="1" max="1" width="3.36328125" customWidth="1"/>
    <col min="2" max="4" width="12.1796875" customWidth="1"/>
    <col min="5" max="6" width="12.90625" customWidth="1"/>
    <col min="7" max="10" width="12" customWidth="1"/>
    <col min="11" max="11" width="2.81640625" customWidth="1"/>
  </cols>
  <sheetData>
    <row r="1" spans="1:11" ht="6.75" customHeight="1" x14ac:dyDescent="0.35"/>
    <row r="2" spans="1:11" ht="45" customHeight="1" x14ac:dyDescent="0.35">
      <c r="A2" s="9"/>
      <c r="B2" s="59" t="s">
        <v>106</v>
      </c>
      <c r="C2" s="59"/>
      <c r="D2" s="59"/>
      <c r="E2" s="59"/>
      <c r="F2" s="59"/>
      <c r="G2" s="59"/>
      <c r="H2" s="59"/>
      <c r="I2" s="59"/>
      <c r="J2" s="59"/>
      <c r="K2" s="59"/>
    </row>
    <row r="3" spans="1:11" ht="3.75" customHeight="1" x14ac:dyDescent="0.35">
      <c r="A3" s="9"/>
      <c r="B3" s="7"/>
      <c r="C3" s="7"/>
      <c r="D3" s="7"/>
      <c r="E3" s="7"/>
      <c r="F3" s="7"/>
      <c r="G3" s="7"/>
      <c r="J3" s="7"/>
      <c r="K3" s="18"/>
    </row>
    <row r="4" spans="1:11" x14ac:dyDescent="0.35">
      <c r="A4" s="9"/>
      <c r="B4" s="57" t="s">
        <v>14</v>
      </c>
      <c r="C4" s="57"/>
      <c r="D4" s="57"/>
      <c r="E4" s="57" t="s">
        <v>50</v>
      </c>
      <c r="F4" s="57"/>
      <c r="G4" s="57" t="s">
        <v>51</v>
      </c>
      <c r="H4" s="57"/>
      <c r="I4" s="57"/>
      <c r="J4" s="57"/>
      <c r="K4" s="57"/>
    </row>
    <row r="5" spans="1:11" x14ac:dyDescent="0.35">
      <c r="A5" s="9"/>
      <c r="B5" s="11"/>
      <c r="C5" s="11"/>
      <c r="D5" s="11"/>
      <c r="E5" s="19"/>
      <c r="F5" s="19"/>
      <c r="G5" s="27"/>
      <c r="H5" s="20"/>
      <c r="I5" s="19"/>
      <c r="J5" s="19"/>
      <c r="K5" s="8"/>
    </row>
    <row r="6" spans="1:11" x14ac:dyDescent="0.35">
      <c r="A6" s="9"/>
      <c r="B6" s="11"/>
      <c r="C6" s="15" t="s">
        <v>13</v>
      </c>
      <c r="D6" s="11"/>
      <c r="E6" s="19"/>
      <c r="F6" s="19"/>
      <c r="G6" s="16" t="e">
        <f t="shared" ref="G6:G17" si="0">F7/$C$10</f>
        <v>#DIV/0!</v>
      </c>
      <c r="H6" s="19"/>
      <c r="I6" s="19"/>
      <c r="J6" s="19"/>
      <c r="K6" s="8"/>
    </row>
    <row r="7" spans="1:11" ht="15.5" x14ac:dyDescent="0.35">
      <c r="A7" s="9"/>
      <c r="B7" s="11"/>
      <c r="C7" s="56">
        <v>0</v>
      </c>
      <c r="D7" s="11"/>
      <c r="E7" s="26" t="s">
        <v>32</v>
      </c>
      <c r="F7" s="30">
        <f>J36</f>
        <v>0</v>
      </c>
      <c r="G7" s="16" t="e">
        <f t="shared" si="0"/>
        <v>#DIV/0!</v>
      </c>
      <c r="H7" s="21"/>
      <c r="I7" s="21"/>
      <c r="J7" s="21"/>
      <c r="K7" s="17"/>
    </row>
    <row r="8" spans="1:11" x14ac:dyDescent="0.35">
      <c r="A8" s="9"/>
      <c r="B8" s="11"/>
      <c r="C8" s="11"/>
      <c r="D8" s="11"/>
      <c r="E8" s="29" t="s">
        <v>33</v>
      </c>
      <c r="F8" s="31">
        <f>J49</f>
        <v>0</v>
      </c>
      <c r="G8" s="16" t="e">
        <f t="shared" si="0"/>
        <v>#DIV/0!</v>
      </c>
      <c r="H8" s="21"/>
      <c r="I8" s="21"/>
      <c r="J8" s="21"/>
      <c r="K8" s="17"/>
    </row>
    <row r="9" spans="1:11" x14ac:dyDescent="0.35">
      <c r="A9" s="9"/>
      <c r="B9" s="11"/>
      <c r="C9" s="13" t="s">
        <v>12</v>
      </c>
      <c r="D9" s="11"/>
      <c r="E9" s="29" t="s">
        <v>34</v>
      </c>
      <c r="F9" s="31">
        <f>J62</f>
        <v>0</v>
      </c>
      <c r="G9" s="16" t="e">
        <f t="shared" si="0"/>
        <v>#DIV/0!</v>
      </c>
      <c r="H9" s="19"/>
      <c r="I9" s="19"/>
      <c r="J9" s="19"/>
      <c r="K9" s="8"/>
    </row>
    <row r="10" spans="1:11" ht="15.5" x14ac:dyDescent="0.35">
      <c r="A10" s="9"/>
      <c r="B10" s="11"/>
      <c r="C10" s="56">
        <f>J181</f>
        <v>0</v>
      </c>
      <c r="D10" s="11"/>
      <c r="E10" s="26" t="s">
        <v>35</v>
      </c>
      <c r="F10" s="31">
        <f>J75</f>
        <v>0</v>
      </c>
      <c r="G10" s="16" t="e">
        <f t="shared" si="0"/>
        <v>#DIV/0!</v>
      </c>
      <c r="H10" s="19"/>
      <c r="I10" s="19"/>
      <c r="J10" s="19"/>
      <c r="K10" s="8"/>
    </row>
    <row r="11" spans="1:11" x14ac:dyDescent="0.35">
      <c r="A11" s="9"/>
      <c r="B11" s="11"/>
      <c r="C11" s="11"/>
      <c r="D11" s="11"/>
      <c r="E11" s="28" t="s">
        <v>36</v>
      </c>
      <c r="F11" s="30">
        <f>J88</f>
        <v>0</v>
      </c>
      <c r="G11" s="16" t="e">
        <f t="shared" si="0"/>
        <v>#DIV/0!</v>
      </c>
      <c r="H11" s="19"/>
      <c r="I11" s="19"/>
      <c r="J11" s="19"/>
      <c r="K11" s="8"/>
    </row>
    <row r="12" spans="1:11" x14ac:dyDescent="0.35">
      <c r="A12" s="9"/>
      <c r="B12" s="11"/>
      <c r="C12" s="15" t="s">
        <v>11</v>
      </c>
      <c r="D12" s="11"/>
      <c r="E12" s="29" t="s">
        <v>37</v>
      </c>
      <c r="F12" s="31">
        <f>J101</f>
        <v>0</v>
      </c>
      <c r="G12" s="16" t="e">
        <f t="shared" si="0"/>
        <v>#DIV/0!</v>
      </c>
      <c r="H12" s="19"/>
      <c r="I12" s="19"/>
      <c r="J12" s="19"/>
      <c r="K12" s="8"/>
    </row>
    <row r="13" spans="1:11" ht="15.5" x14ac:dyDescent="0.35">
      <c r="A13" s="9"/>
      <c r="B13" s="11"/>
      <c r="C13" s="14">
        <f>C7-C10</f>
        <v>0</v>
      </c>
      <c r="D13" s="11"/>
      <c r="E13" s="26" t="s">
        <v>38</v>
      </c>
      <c r="F13" s="31">
        <f>J114</f>
        <v>0</v>
      </c>
      <c r="G13" s="16" t="e">
        <f t="shared" si="0"/>
        <v>#DIV/0!</v>
      </c>
      <c r="H13" s="19"/>
      <c r="I13" s="19"/>
      <c r="J13" s="19"/>
      <c r="K13" s="8"/>
    </row>
    <row r="14" spans="1:11" x14ac:dyDescent="0.35">
      <c r="A14" s="9"/>
      <c r="B14" s="11"/>
      <c r="C14" s="11"/>
      <c r="D14" s="11"/>
      <c r="E14" s="28" t="s">
        <v>39</v>
      </c>
      <c r="F14" s="30">
        <f>J127</f>
        <v>0</v>
      </c>
      <c r="G14" s="16" t="e">
        <f t="shared" si="0"/>
        <v>#DIV/0!</v>
      </c>
      <c r="H14" s="19"/>
      <c r="I14" s="19"/>
      <c r="J14" s="19"/>
      <c r="K14" s="8"/>
    </row>
    <row r="15" spans="1:11" x14ac:dyDescent="0.35">
      <c r="A15" s="9"/>
      <c r="B15" s="11"/>
      <c r="C15" s="13" t="s">
        <v>63</v>
      </c>
      <c r="D15" s="11"/>
      <c r="E15" s="29" t="s">
        <v>40</v>
      </c>
      <c r="F15" s="31">
        <f>J140</f>
        <v>0</v>
      </c>
      <c r="G15" s="16" t="e">
        <f t="shared" si="0"/>
        <v>#DIV/0!</v>
      </c>
      <c r="H15" s="19"/>
      <c r="I15" s="19"/>
      <c r="J15" s="19"/>
      <c r="K15" s="8"/>
    </row>
    <row r="16" spans="1:11" ht="15.5" x14ac:dyDescent="0.35">
      <c r="A16" s="9"/>
      <c r="B16" s="11"/>
      <c r="C16" s="33">
        <f>I27+I40+I53+I66+I79+I92+I105+I118+I131+I144+I157+I170</f>
        <v>0</v>
      </c>
      <c r="D16" s="11"/>
      <c r="E16" s="29" t="s">
        <v>41</v>
      </c>
      <c r="F16" s="31">
        <f>J153</f>
        <v>0</v>
      </c>
      <c r="G16" s="16" t="e">
        <f t="shared" si="0"/>
        <v>#DIV/0!</v>
      </c>
      <c r="H16" s="19"/>
      <c r="I16" s="19"/>
      <c r="J16" s="19"/>
      <c r="K16" s="8"/>
    </row>
    <row r="17" spans="1:11" x14ac:dyDescent="0.35">
      <c r="A17" s="9"/>
      <c r="B17" s="11"/>
      <c r="C17" s="11"/>
      <c r="D17" s="11"/>
      <c r="E17" s="26" t="s">
        <v>42</v>
      </c>
      <c r="F17" s="31">
        <f>J166</f>
        <v>0</v>
      </c>
      <c r="G17" s="16" t="e">
        <f t="shared" si="0"/>
        <v>#DIV/0!</v>
      </c>
      <c r="H17" s="8"/>
      <c r="I17" s="8"/>
      <c r="J17" s="8"/>
      <c r="K17" s="8"/>
    </row>
    <row r="18" spans="1:11" x14ac:dyDescent="0.35">
      <c r="A18" s="9"/>
      <c r="B18" s="11"/>
      <c r="C18" s="13" t="s">
        <v>60</v>
      </c>
      <c r="D18" s="11"/>
      <c r="E18" s="28" t="s">
        <v>43</v>
      </c>
      <c r="F18" s="32">
        <f>J179</f>
        <v>0</v>
      </c>
      <c r="G18" s="8"/>
      <c r="H18" s="8"/>
      <c r="I18" s="8"/>
      <c r="J18" s="8"/>
      <c r="K18" s="8"/>
    </row>
    <row r="19" spans="1:11" ht="15.5" x14ac:dyDescent="0.35">
      <c r="A19" s="9"/>
      <c r="B19" s="11"/>
      <c r="C19" s="12">
        <f>AVERAGE(F7:F18)</f>
        <v>0</v>
      </c>
      <c r="D19" s="11"/>
      <c r="E19" s="8"/>
      <c r="F19" s="8"/>
      <c r="G19" s="8"/>
      <c r="H19" s="8"/>
      <c r="I19" s="8"/>
      <c r="J19" s="8"/>
      <c r="K19" s="8"/>
    </row>
    <row r="20" spans="1:11" x14ac:dyDescent="0.35">
      <c r="A20" s="9"/>
      <c r="B20" s="11"/>
      <c r="C20" s="11"/>
      <c r="D20" s="11"/>
      <c r="E20" s="8"/>
      <c r="F20" s="8"/>
      <c r="G20" s="8"/>
      <c r="H20" s="8"/>
      <c r="I20" s="8"/>
      <c r="J20" s="8"/>
      <c r="K20" s="8"/>
    </row>
    <row r="21" spans="1:11" ht="10.5" customHeight="1" x14ac:dyDescent="0.35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ht="8" customHeight="1" x14ac:dyDescent="0.35">
      <c r="A22" s="9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x14ac:dyDescent="0.35">
      <c r="A23" s="4"/>
      <c r="B23" s="71" t="s">
        <v>10</v>
      </c>
      <c r="C23" s="71"/>
      <c r="D23" s="71"/>
      <c r="E23" s="72" t="s">
        <v>9</v>
      </c>
      <c r="F23" s="72"/>
      <c r="G23" s="72"/>
      <c r="H23" s="42" t="s">
        <v>8</v>
      </c>
      <c r="I23" s="42" t="s">
        <v>7</v>
      </c>
      <c r="J23" s="42" t="s">
        <v>6</v>
      </c>
      <c r="K23" s="8"/>
    </row>
    <row r="24" spans="1:11" ht="11.25" customHeight="1" x14ac:dyDescent="0.35">
      <c r="A24" s="4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5">
      <c r="A25" s="4"/>
      <c r="B25" s="65" t="s">
        <v>0</v>
      </c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35">
      <c r="A26" s="4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s="37" customFormat="1" ht="13" x14ac:dyDescent="0.3">
      <c r="A27" s="35"/>
      <c r="B27" s="39" t="s">
        <v>46</v>
      </c>
      <c r="C27" s="38">
        <v>46388</v>
      </c>
      <c r="D27" s="40" t="s">
        <v>47</v>
      </c>
      <c r="E27" s="38">
        <v>46388</v>
      </c>
      <c r="F27" s="39" t="s">
        <v>15</v>
      </c>
      <c r="G27" s="36">
        <f>E27-C27+1</f>
        <v>1</v>
      </c>
      <c r="H27" s="39" t="s">
        <v>64</v>
      </c>
      <c r="I27" s="41">
        <v>0</v>
      </c>
      <c r="J27" s="40" t="s">
        <v>65</v>
      </c>
      <c r="K27" s="36">
        <v>1</v>
      </c>
    </row>
    <row r="28" spans="1:11" x14ac:dyDescent="0.35">
      <c r="A28" s="4"/>
      <c r="B28" s="66" t="s">
        <v>20</v>
      </c>
      <c r="C28" s="66"/>
      <c r="D28" s="66"/>
      <c r="E28" s="67"/>
      <c r="F28" s="67"/>
      <c r="G28" s="67"/>
      <c r="H28" s="43">
        <v>0</v>
      </c>
      <c r="I28" s="44">
        <v>1000</v>
      </c>
      <c r="J28" s="68">
        <f>H28*I28</f>
        <v>0</v>
      </c>
      <c r="K28" s="68"/>
    </row>
    <row r="29" spans="1:11" x14ac:dyDescent="0.35">
      <c r="A29" s="4"/>
      <c r="B29" s="63" t="s">
        <v>5</v>
      </c>
      <c r="C29" s="63"/>
      <c r="D29" s="63"/>
      <c r="E29" s="61"/>
      <c r="F29" s="61"/>
      <c r="G29" s="61"/>
      <c r="H29" s="45">
        <v>0</v>
      </c>
      <c r="I29" s="46">
        <v>150000</v>
      </c>
      <c r="J29" s="64">
        <f>H29*I29</f>
        <v>0</v>
      </c>
      <c r="K29" s="64"/>
    </row>
    <row r="30" spans="1:11" x14ac:dyDescent="0.35">
      <c r="A30" s="4"/>
      <c r="B30" s="63" t="s">
        <v>21</v>
      </c>
      <c r="C30" s="63"/>
      <c r="D30" s="63"/>
      <c r="E30" s="61"/>
      <c r="F30" s="61"/>
      <c r="G30" s="61"/>
      <c r="H30" s="45">
        <v>0</v>
      </c>
      <c r="I30" s="47">
        <v>20</v>
      </c>
      <c r="J30" s="64">
        <f>H30*I30</f>
        <v>0</v>
      </c>
      <c r="K30" s="64"/>
    </row>
    <row r="31" spans="1:11" x14ac:dyDescent="0.35">
      <c r="A31" s="4"/>
      <c r="B31" s="63" t="s">
        <v>4</v>
      </c>
      <c r="C31" s="63"/>
      <c r="D31" s="63"/>
      <c r="E31" s="61"/>
      <c r="F31" s="61"/>
      <c r="G31" s="61"/>
      <c r="H31" s="45">
        <v>0</v>
      </c>
      <c r="I31" s="47">
        <v>50</v>
      </c>
      <c r="J31" s="64">
        <f>H31*I31</f>
        <v>0</v>
      </c>
      <c r="K31" s="64"/>
    </row>
    <row r="32" spans="1:11" x14ac:dyDescent="0.35">
      <c r="A32" s="4"/>
      <c r="B32" s="63" t="s">
        <v>3</v>
      </c>
      <c r="C32" s="63"/>
      <c r="D32" s="63"/>
      <c r="E32" s="61"/>
      <c r="F32" s="61"/>
      <c r="G32" s="61"/>
      <c r="H32" s="45">
        <v>0</v>
      </c>
      <c r="I32" s="47">
        <v>10</v>
      </c>
      <c r="J32" s="64">
        <f t="shared" ref="J32:J34" si="1">H32*I32</f>
        <v>0</v>
      </c>
      <c r="K32" s="64"/>
    </row>
    <row r="33" spans="1:11" x14ac:dyDescent="0.35">
      <c r="A33" s="4"/>
      <c r="B33" s="63" t="s">
        <v>2</v>
      </c>
      <c r="C33" s="63"/>
      <c r="D33" s="63"/>
      <c r="E33" s="61"/>
      <c r="F33" s="61"/>
      <c r="G33" s="61"/>
      <c r="H33" s="45">
        <v>0</v>
      </c>
      <c r="I33" s="47">
        <v>0</v>
      </c>
      <c r="J33" s="64">
        <f t="shared" si="1"/>
        <v>0</v>
      </c>
      <c r="K33" s="64"/>
    </row>
    <row r="34" spans="1:11" x14ac:dyDescent="0.35">
      <c r="A34" s="4"/>
      <c r="B34" s="63" t="s">
        <v>22</v>
      </c>
      <c r="C34" s="63"/>
      <c r="D34" s="63"/>
      <c r="E34" s="61"/>
      <c r="F34" s="61"/>
      <c r="G34" s="61"/>
      <c r="H34" s="45">
        <v>0</v>
      </c>
      <c r="I34" s="47">
        <v>0</v>
      </c>
      <c r="J34" s="64">
        <f t="shared" si="1"/>
        <v>0</v>
      </c>
      <c r="K34" s="64"/>
    </row>
    <row r="35" spans="1:11" x14ac:dyDescent="0.35">
      <c r="A35" s="4"/>
      <c r="B35" s="63" t="s">
        <v>23</v>
      </c>
      <c r="C35" s="63"/>
      <c r="D35" s="63"/>
      <c r="E35" s="61"/>
      <c r="F35" s="61"/>
      <c r="G35" s="61"/>
      <c r="H35" s="45">
        <v>0</v>
      </c>
      <c r="I35" s="47">
        <v>50</v>
      </c>
      <c r="J35" s="64">
        <f>H35*I35</f>
        <v>0</v>
      </c>
      <c r="K35" s="64"/>
    </row>
    <row r="36" spans="1:11" x14ac:dyDescent="0.35">
      <c r="A36" s="4"/>
      <c r="B36" s="34"/>
      <c r="C36" s="22" t="s">
        <v>62</v>
      </c>
      <c r="D36" s="24">
        <f>J36/K27</f>
        <v>0</v>
      </c>
      <c r="E36" s="34"/>
      <c r="F36" s="22" t="s">
        <v>61</v>
      </c>
      <c r="G36" s="25">
        <f>J36/G27</f>
        <v>0</v>
      </c>
      <c r="H36" s="34"/>
      <c r="I36" s="23" t="s">
        <v>48</v>
      </c>
      <c r="J36" s="58">
        <f>SUM(J28:K35)</f>
        <v>0</v>
      </c>
      <c r="K36" s="58"/>
    </row>
    <row r="37" spans="1:11" x14ac:dyDescent="0.35">
      <c r="A37" s="4"/>
      <c r="B37" s="7"/>
      <c r="D37" s="7"/>
      <c r="E37" s="7"/>
      <c r="F37" s="7"/>
      <c r="G37" s="7"/>
      <c r="H37" s="6"/>
      <c r="I37" s="5"/>
    </row>
    <row r="38" spans="1:11" ht="14" customHeight="1" x14ac:dyDescent="0.35">
      <c r="A38" s="4"/>
      <c r="B38" s="65" t="s">
        <v>16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35">
      <c r="A39" s="4"/>
      <c r="B39" s="60"/>
      <c r="C39" s="60"/>
      <c r="D39" s="60"/>
      <c r="E39" s="60"/>
      <c r="F39" s="60"/>
      <c r="G39" s="60"/>
      <c r="H39" s="60"/>
      <c r="I39" s="60"/>
      <c r="J39" s="60"/>
      <c r="K39" s="60"/>
    </row>
    <row r="40" spans="1:11" s="37" customFormat="1" ht="13" x14ac:dyDescent="0.3">
      <c r="A40" s="35"/>
      <c r="B40" s="39" t="s">
        <v>46</v>
      </c>
      <c r="C40" s="38">
        <v>45689</v>
      </c>
      <c r="D40" s="40" t="s">
        <v>47</v>
      </c>
      <c r="E40" s="38">
        <v>45689</v>
      </c>
      <c r="F40" s="39" t="s">
        <v>15</v>
      </c>
      <c r="G40" s="36">
        <f>E40-C40+1</f>
        <v>1</v>
      </c>
      <c r="H40" s="39" t="s">
        <v>64</v>
      </c>
      <c r="I40" s="41">
        <v>0</v>
      </c>
      <c r="J40" s="40" t="s">
        <v>65</v>
      </c>
      <c r="K40" s="36">
        <v>1</v>
      </c>
    </row>
    <row r="41" spans="1:11" x14ac:dyDescent="0.35">
      <c r="A41" s="4"/>
      <c r="B41" s="66" t="s">
        <v>20</v>
      </c>
      <c r="C41" s="66"/>
      <c r="D41" s="66"/>
      <c r="E41" s="67"/>
      <c r="F41" s="67"/>
      <c r="G41" s="67"/>
      <c r="H41" s="43">
        <v>0</v>
      </c>
      <c r="I41" s="44">
        <v>1500</v>
      </c>
      <c r="J41" s="68">
        <f>H41*I41</f>
        <v>0</v>
      </c>
      <c r="K41" s="68"/>
    </row>
    <row r="42" spans="1:11" x14ac:dyDescent="0.35">
      <c r="A42" s="4"/>
      <c r="B42" s="63" t="s">
        <v>5</v>
      </c>
      <c r="C42" s="63"/>
      <c r="D42" s="63"/>
      <c r="E42" s="61"/>
      <c r="F42" s="61"/>
      <c r="G42" s="61"/>
      <c r="H42" s="45">
        <v>0</v>
      </c>
      <c r="I42" s="46">
        <v>2500</v>
      </c>
      <c r="J42" s="64">
        <f>H42*I42</f>
        <v>0</v>
      </c>
      <c r="K42" s="64"/>
    </row>
    <row r="43" spans="1:11" x14ac:dyDescent="0.35">
      <c r="A43" s="4"/>
      <c r="B43" s="63" t="s">
        <v>21</v>
      </c>
      <c r="C43" s="63"/>
      <c r="D43" s="63"/>
      <c r="E43" s="61"/>
      <c r="F43" s="61"/>
      <c r="G43" s="61"/>
      <c r="H43" s="45">
        <v>0</v>
      </c>
      <c r="I43" s="47">
        <v>50</v>
      </c>
      <c r="J43" s="64">
        <f t="shared" ref="J43:J47" si="2">H43*I43</f>
        <v>0</v>
      </c>
      <c r="K43" s="64"/>
    </row>
    <row r="44" spans="1:11" x14ac:dyDescent="0.35">
      <c r="A44" s="4"/>
      <c r="B44" s="63" t="s">
        <v>4</v>
      </c>
      <c r="C44" s="63"/>
      <c r="D44" s="63"/>
      <c r="E44" s="61"/>
      <c r="F44" s="61"/>
      <c r="G44" s="61"/>
      <c r="H44" s="45">
        <v>0</v>
      </c>
      <c r="I44" s="47">
        <v>50</v>
      </c>
      <c r="J44" s="64">
        <f t="shared" si="2"/>
        <v>0</v>
      </c>
      <c r="K44" s="64"/>
    </row>
    <row r="45" spans="1:11" x14ac:dyDescent="0.35">
      <c r="A45" s="4"/>
      <c r="B45" s="63" t="s">
        <v>3</v>
      </c>
      <c r="C45" s="63"/>
      <c r="D45" s="63"/>
      <c r="E45" s="61"/>
      <c r="F45" s="61"/>
      <c r="G45" s="61"/>
      <c r="H45" s="45">
        <v>0</v>
      </c>
      <c r="I45" s="47">
        <v>300</v>
      </c>
      <c r="J45" s="64">
        <f t="shared" si="2"/>
        <v>0</v>
      </c>
      <c r="K45" s="64"/>
    </row>
    <row r="46" spans="1:11" x14ac:dyDescent="0.35">
      <c r="A46" s="4"/>
      <c r="B46" s="63" t="s">
        <v>2</v>
      </c>
      <c r="C46" s="63"/>
      <c r="D46" s="63"/>
      <c r="E46" s="61"/>
      <c r="F46" s="61"/>
      <c r="G46" s="61"/>
      <c r="H46" s="45">
        <v>0</v>
      </c>
      <c r="I46" s="47">
        <v>0</v>
      </c>
      <c r="J46" s="64">
        <f t="shared" si="2"/>
        <v>0</v>
      </c>
      <c r="K46" s="64"/>
    </row>
    <row r="47" spans="1:11" x14ac:dyDescent="0.35">
      <c r="A47" s="4"/>
      <c r="B47" s="63" t="s">
        <v>22</v>
      </c>
      <c r="C47" s="63"/>
      <c r="D47" s="63"/>
      <c r="E47" s="61"/>
      <c r="F47" s="61"/>
      <c r="G47" s="61"/>
      <c r="H47" s="45">
        <v>0</v>
      </c>
      <c r="I47" s="47">
        <v>0</v>
      </c>
      <c r="J47" s="64">
        <f t="shared" si="2"/>
        <v>0</v>
      </c>
      <c r="K47" s="64"/>
    </row>
    <row r="48" spans="1:11" x14ac:dyDescent="0.35">
      <c r="A48" s="4"/>
      <c r="B48" s="63" t="s">
        <v>23</v>
      </c>
      <c r="C48" s="63"/>
      <c r="D48" s="63"/>
      <c r="E48" s="61"/>
      <c r="F48" s="61"/>
      <c r="G48" s="61"/>
      <c r="H48" s="45">
        <v>0</v>
      </c>
      <c r="I48" s="47">
        <v>35</v>
      </c>
      <c r="J48" s="64">
        <f>H48*I48</f>
        <v>0</v>
      </c>
      <c r="K48" s="64"/>
    </row>
    <row r="49" spans="1:11" x14ac:dyDescent="0.35">
      <c r="A49" s="4"/>
      <c r="B49" s="34"/>
      <c r="C49" s="22" t="s">
        <v>62</v>
      </c>
      <c r="D49" s="24">
        <f>J49/K40</f>
        <v>0</v>
      </c>
      <c r="E49" s="34"/>
      <c r="F49" s="22" t="s">
        <v>61</v>
      </c>
      <c r="G49" s="25">
        <f>J49/G40</f>
        <v>0</v>
      </c>
      <c r="H49" s="34"/>
      <c r="I49" s="23" t="s">
        <v>48</v>
      </c>
      <c r="J49" s="73">
        <f>SUM(J41:K48)</f>
        <v>0</v>
      </c>
      <c r="K49" s="73"/>
    </row>
    <row r="50" spans="1:11" x14ac:dyDescent="0.35">
      <c r="A50" s="4"/>
      <c r="B50" s="7"/>
      <c r="D50" s="7"/>
      <c r="E50" s="7"/>
      <c r="F50" s="7"/>
      <c r="G50" s="7"/>
      <c r="H50" s="6"/>
      <c r="I50" s="5"/>
      <c r="J50" s="69"/>
      <c r="K50" s="69"/>
    </row>
    <row r="51" spans="1:11" x14ac:dyDescent="0.35">
      <c r="A51" s="4"/>
      <c r="B51" s="65" t="s">
        <v>17</v>
      </c>
      <c r="C51" s="65"/>
      <c r="D51" s="65"/>
      <c r="E51" s="65"/>
      <c r="F51" s="65"/>
      <c r="G51" s="65"/>
      <c r="H51" s="65"/>
      <c r="I51" s="65"/>
      <c r="J51" s="65"/>
      <c r="K51" s="65"/>
    </row>
    <row r="52" spans="1:11" x14ac:dyDescent="0.35">
      <c r="A52" s="4"/>
      <c r="B52" s="60"/>
      <c r="C52" s="60"/>
      <c r="D52" s="60"/>
      <c r="E52" s="60"/>
      <c r="F52" s="60"/>
      <c r="G52" s="60"/>
      <c r="H52" s="60"/>
      <c r="I52" s="60"/>
      <c r="J52" s="60"/>
      <c r="K52" s="60"/>
    </row>
    <row r="53" spans="1:11" s="37" customFormat="1" ht="13" x14ac:dyDescent="0.3">
      <c r="A53" s="35"/>
      <c r="B53" s="39" t="s">
        <v>46</v>
      </c>
      <c r="C53" s="38">
        <v>45352</v>
      </c>
      <c r="D53" s="40" t="s">
        <v>47</v>
      </c>
      <c r="E53" s="38">
        <v>45352</v>
      </c>
      <c r="F53" s="39" t="s">
        <v>15</v>
      </c>
      <c r="G53" s="36">
        <f>E53-C53+1</f>
        <v>1</v>
      </c>
      <c r="H53" s="39" t="s">
        <v>64</v>
      </c>
      <c r="I53" s="41">
        <v>0</v>
      </c>
      <c r="J53" s="40" t="s">
        <v>65</v>
      </c>
      <c r="K53" s="36">
        <v>1</v>
      </c>
    </row>
    <row r="54" spans="1:11" x14ac:dyDescent="0.35">
      <c r="A54" s="4"/>
      <c r="B54" s="66" t="s">
        <v>20</v>
      </c>
      <c r="C54" s="66"/>
      <c r="D54" s="66"/>
      <c r="E54" s="67"/>
      <c r="F54" s="67"/>
      <c r="G54" s="67"/>
      <c r="H54" s="43">
        <v>0</v>
      </c>
      <c r="I54" s="44">
        <v>25</v>
      </c>
      <c r="J54" s="68">
        <f>H54*I54</f>
        <v>0</v>
      </c>
      <c r="K54" s="68"/>
    </row>
    <row r="55" spans="1:11" x14ac:dyDescent="0.35">
      <c r="A55" s="4"/>
      <c r="B55" s="63" t="s">
        <v>5</v>
      </c>
      <c r="C55" s="63"/>
      <c r="D55" s="63"/>
      <c r="E55" s="61"/>
      <c r="F55" s="61"/>
      <c r="G55" s="61"/>
      <c r="H55" s="45">
        <v>0</v>
      </c>
      <c r="I55" s="46">
        <v>250</v>
      </c>
      <c r="J55" s="64">
        <f>H55*I55</f>
        <v>0</v>
      </c>
      <c r="K55" s="64"/>
    </row>
    <row r="56" spans="1:11" x14ac:dyDescent="0.35">
      <c r="A56" s="4"/>
      <c r="B56" s="63" t="s">
        <v>21</v>
      </c>
      <c r="C56" s="63"/>
      <c r="D56" s="63"/>
      <c r="E56" s="61"/>
      <c r="F56" s="61"/>
      <c r="G56" s="61"/>
      <c r="H56" s="45">
        <v>0</v>
      </c>
      <c r="I56" s="47">
        <v>50</v>
      </c>
      <c r="J56" s="64">
        <f t="shared" ref="J56:J60" si="3">H56*I56</f>
        <v>0</v>
      </c>
      <c r="K56" s="64"/>
    </row>
    <row r="57" spans="1:11" x14ac:dyDescent="0.35">
      <c r="A57" s="4"/>
      <c r="B57" s="63" t="s">
        <v>4</v>
      </c>
      <c r="C57" s="63"/>
      <c r="D57" s="63"/>
      <c r="E57" s="61"/>
      <c r="F57" s="61"/>
      <c r="G57" s="61"/>
      <c r="H57" s="45">
        <v>0</v>
      </c>
      <c r="I57" s="47">
        <v>600</v>
      </c>
      <c r="J57" s="64">
        <f t="shared" si="3"/>
        <v>0</v>
      </c>
      <c r="K57" s="64"/>
    </row>
    <row r="58" spans="1:11" x14ac:dyDescent="0.35">
      <c r="A58" s="4"/>
      <c r="B58" s="63" t="s">
        <v>3</v>
      </c>
      <c r="C58" s="63"/>
      <c r="D58" s="63"/>
      <c r="E58" s="61"/>
      <c r="F58" s="61"/>
      <c r="G58" s="61"/>
      <c r="H58" s="45">
        <v>0</v>
      </c>
      <c r="I58" s="47">
        <v>32</v>
      </c>
      <c r="J58" s="64">
        <f t="shared" si="3"/>
        <v>0</v>
      </c>
      <c r="K58" s="64"/>
    </row>
    <row r="59" spans="1:11" x14ac:dyDescent="0.35">
      <c r="A59" s="4"/>
      <c r="B59" s="63" t="s">
        <v>2</v>
      </c>
      <c r="C59" s="63"/>
      <c r="D59" s="63"/>
      <c r="E59" s="61"/>
      <c r="F59" s="61"/>
      <c r="G59" s="61"/>
      <c r="H59" s="45">
        <v>0</v>
      </c>
      <c r="I59" s="47">
        <v>30</v>
      </c>
      <c r="J59" s="64">
        <f t="shared" si="3"/>
        <v>0</v>
      </c>
      <c r="K59" s="64"/>
    </row>
    <row r="60" spans="1:11" x14ac:dyDescent="0.35">
      <c r="A60" s="4"/>
      <c r="B60" s="63" t="s">
        <v>22</v>
      </c>
      <c r="C60" s="63"/>
      <c r="D60" s="63"/>
      <c r="E60" s="61"/>
      <c r="F60" s="61"/>
      <c r="G60" s="61"/>
      <c r="H60" s="45">
        <v>0</v>
      </c>
      <c r="I60" s="47">
        <v>0</v>
      </c>
      <c r="J60" s="64">
        <f t="shared" si="3"/>
        <v>0</v>
      </c>
      <c r="K60" s="64"/>
    </row>
    <row r="61" spans="1:11" x14ac:dyDescent="0.35">
      <c r="A61" s="4"/>
      <c r="B61" s="63" t="s">
        <v>23</v>
      </c>
      <c r="C61" s="63"/>
      <c r="D61" s="63"/>
      <c r="E61" s="61"/>
      <c r="F61" s="61"/>
      <c r="G61" s="61"/>
      <c r="H61" s="45">
        <v>0</v>
      </c>
      <c r="I61" s="47">
        <v>25</v>
      </c>
      <c r="J61" s="64">
        <f>H61*I61</f>
        <v>0</v>
      </c>
      <c r="K61" s="64"/>
    </row>
    <row r="62" spans="1:11" x14ac:dyDescent="0.35">
      <c r="A62" s="4"/>
      <c r="B62" s="34"/>
      <c r="C62" s="22" t="s">
        <v>62</v>
      </c>
      <c r="D62" s="24">
        <f>J62/K53</f>
        <v>0</v>
      </c>
      <c r="E62" s="34"/>
      <c r="F62" s="22" t="s">
        <v>61</v>
      </c>
      <c r="G62" s="25">
        <f>J62/G53</f>
        <v>0</v>
      </c>
      <c r="H62" s="34"/>
      <c r="I62" s="23" t="s">
        <v>48</v>
      </c>
      <c r="J62" s="58">
        <f>SUM(J54:K61)</f>
        <v>0</v>
      </c>
      <c r="K62" s="58"/>
    </row>
    <row r="63" spans="1:11" x14ac:dyDescent="0.35">
      <c r="A63" s="4"/>
      <c r="B63" s="7"/>
      <c r="D63" s="7"/>
      <c r="E63" s="7"/>
      <c r="F63" s="7"/>
      <c r="G63" s="7"/>
      <c r="H63" s="6"/>
      <c r="I63" s="5"/>
      <c r="J63" s="62"/>
      <c r="K63" s="62"/>
    </row>
    <row r="64" spans="1:11" x14ac:dyDescent="0.35">
      <c r="A64" s="4"/>
      <c r="B64" s="65" t="s">
        <v>18</v>
      </c>
      <c r="C64" s="65"/>
      <c r="D64" s="65"/>
      <c r="E64" s="65"/>
      <c r="F64" s="65"/>
      <c r="G64" s="65"/>
      <c r="H64" s="65"/>
      <c r="I64" s="65"/>
      <c r="J64" s="65"/>
      <c r="K64" s="65"/>
    </row>
    <row r="65" spans="1:14" x14ac:dyDescent="0.35">
      <c r="A65" s="4"/>
      <c r="B65" s="60"/>
      <c r="C65" s="60"/>
      <c r="D65" s="60"/>
      <c r="E65" s="60"/>
      <c r="F65" s="60"/>
      <c r="G65" s="60"/>
      <c r="H65" s="60"/>
      <c r="I65" s="60"/>
      <c r="J65" s="60"/>
      <c r="K65" s="60"/>
    </row>
    <row r="66" spans="1:14" s="37" customFormat="1" ht="13" x14ac:dyDescent="0.3">
      <c r="A66" s="35"/>
      <c r="B66" s="39" t="s">
        <v>46</v>
      </c>
      <c r="C66" s="38">
        <v>45748</v>
      </c>
      <c r="D66" s="40" t="s">
        <v>47</v>
      </c>
      <c r="E66" s="38">
        <v>45748</v>
      </c>
      <c r="F66" s="39" t="s">
        <v>15</v>
      </c>
      <c r="G66" s="36">
        <f>E66-C66+1</f>
        <v>1</v>
      </c>
      <c r="H66" s="39" t="s">
        <v>64</v>
      </c>
      <c r="I66" s="41">
        <v>0</v>
      </c>
      <c r="J66" s="40" t="s">
        <v>65</v>
      </c>
      <c r="K66" s="36">
        <v>1</v>
      </c>
    </row>
    <row r="67" spans="1:14" x14ac:dyDescent="0.35">
      <c r="A67" s="4"/>
      <c r="B67" s="66" t="s">
        <v>20</v>
      </c>
      <c r="C67" s="66"/>
      <c r="D67" s="66"/>
      <c r="E67" s="67" t="s">
        <v>74</v>
      </c>
      <c r="F67" s="67"/>
      <c r="G67" s="67"/>
      <c r="H67" s="43">
        <v>0</v>
      </c>
      <c r="I67" s="44">
        <v>50</v>
      </c>
      <c r="J67" s="68">
        <f t="shared" ref="J67:J74" si="4">H67*I67</f>
        <v>0</v>
      </c>
      <c r="K67" s="68"/>
    </row>
    <row r="68" spans="1:14" x14ac:dyDescent="0.35">
      <c r="A68" s="4"/>
      <c r="B68" s="63" t="s">
        <v>5</v>
      </c>
      <c r="C68" s="63"/>
      <c r="D68" s="63"/>
      <c r="E68" s="61"/>
      <c r="F68" s="61"/>
      <c r="G68" s="61"/>
      <c r="H68" s="45">
        <v>0</v>
      </c>
      <c r="I68" s="46">
        <v>250</v>
      </c>
      <c r="J68" s="64">
        <f t="shared" si="4"/>
        <v>0</v>
      </c>
      <c r="K68" s="64"/>
    </row>
    <row r="69" spans="1:14" x14ac:dyDescent="0.35">
      <c r="A69" s="4"/>
      <c r="B69" s="63" t="s">
        <v>21</v>
      </c>
      <c r="C69" s="63"/>
      <c r="D69" s="63"/>
      <c r="E69" s="61"/>
      <c r="F69" s="61"/>
      <c r="G69" s="61"/>
      <c r="H69" s="45">
        <v>0</v>
      </c>
      <c r="I69" s="47">
        <v>50</v>
      </c>
      <c r="J69" s="64">
        <f t="shared" si="4"/>
        <v>0</v>
      </c>
      <c r="K69" s="64"/>
    </row>
    <row r="70" spans="1:14" x14ac:dyDescent="0.35">
      <c r="A70" s="4"/>
      <c r="B70" s="63" t="s">
        <v>4</v>
      </c>
      <c r="C70" s="63"/>
      <c r="D70" s="63"/>
      <c r="E70" s="61"/>
      <c r="F70" s="61"/>
      <c r="G70" s="61"/>
      <c r="H70" s="45">
        <v>0</v>
      </c>
      <c r="I70" s="47">
        <v>25</v>
      </c>
      <c r="J70" s="64">
        <f t="shared" si="4"/>
        <v>0</v>
      </c>
      <c r="K70" s="64"/>
    </row>
    <row r="71" spans="1:14" x14ac:dyDescent="0.35">
      <c r="A71" s="4"/>
      <c r="B71" s="63" t="s">
        <v>3</v>
      </c>
      <c r="C71" s="63"/>
      <c r="D71" s="63"/>
      <c r="E71" s="61"/>
      <c r="F71" s="61"/>
      <c r="G71" s="61"/>
      <c r="H71" s="45">
        <v>0</v>
      </c>
      <c r="I71" s="47">
        <v>50</v>
      </c>
      <c r="J71" s="64">
        <f t="shared" si="4"/>
        <v>0</v>
      </c>
      <c r="K71" s="64"/>
    </row>
    <row r="72" spans="1:14" x14ac:dyDescent="0.35">
      <c r="A72" s="4"/>
      <c r="B72" s="63" t="s">
        <v>2</v>
      </c>
      <c r="C72" s="63"/>
      <c r="D72" s="63"/>
      <c r="E72" s="61"/>
      <c r="F72" s="61"/>
      <c r="G72" s="61"/>
      <c r="H72" s="45">
        <v>0</v>
      </c>
      <c r="I72" s="47">
        <v>200</v>
      </c>
      <c r="J72" s="64">
        <f t="shared" si="4"/>
        <v>0</v>
      </c>
      <c r="K72" s="64"/>
    </row>
    <row r="73" spans="1:14" x14ac:dyDescent="0.35">
      <c r="A73" s="4"/>
      <c r="B73" s="63" t="s">
        <v>22</v>
      </c>
      <c r="C73" s="63"/>
      <c r="D73" s="63"/>
      <c r="E73" s="61"/>
      <c r="F73" s="61"/>
      <c r="G73" s="61"/>
      <c r="H73" s="45">
        <v>0</v>
      </c>
      <c r="I73" s="47">
        <v>0</v>
      </c>
      <c r="J73" s="64">
        <f t="shared" si="4"/>
        <v>0</v>
      </c>
      <c r="K73" s="64"/>
    </row>
    <row r="74" spans="1:14" ht="17.5" customHeight="1" x14ac:dyDescent="0.35">
      <c r="A74" s="4"/>
      <c r="B74" s="63" t="s">
        <v>23</v>
      </c>
      <c r="C74" s="63"/>
      <c r="D74" s="63"/>
      <c r="E74" s="61"/>
      <c r="F74" s="61"/>
      <c r="G74" s="61"/>
      <c r="H74" s="45">
        <v>0</v>
      </c>
      <c r="I74" s="47">
        <v>50</v>
      </c>
      <c r="J74" s="64">
        <f t="shared" si="4"/>
        <v>0</v>
      </c>
      <c r="K74" s="64"/>
    </row>
    <row r="75" spans="1:14" x14ac:dyDescent="0.35">
      <c r="A75" s="4"/>
      <c r="B75" s="34"/>
      <c r="C75" s="22" t="s">
        <v>62</v>
      </c>
      <c r="D75" s="24">
        <f>J75/K66</f>
        <v>0</v>
      </c>
      <c r="E75" s="34"/>
      <c r="F75" s="22" t="s">
        <v>61</v>
      </c>
      <c r="G75" s="25">
        <f>J75/G66</f>
        <v>0</v>
      </c>
      <c r="H75" s="34"/>
      <c r="I75" s="23" t="s">
        <v>48</v>
      </c>
      <c r="J75" s="58">
        <f>SUM(J67:K74)</f>
        <v>0</v>
      </c>
      <c r="K75" s="58"/>
    </row>
    <row r="76" spans="1:14" x14ac:dyDescent="0.35">
      <c r="A76" s="4"/>
      <c r="B76" s="7"/>
      <c r="D76" s="7"/>
      <c r="E76" s="7"/>
      <c r="F76" s="7"/>
      <c r="G76" s="7"/>
      <c r="H76" s="6"/>
      <c r="I76" s="5"/>
      <c r="J76" s="62"/>
      <c r="K76" s="62"/>
      <c r="N76" t="s">
        <v>66</v>
      </c>
    </row>
    <row r="77" spans="1:14" x14ac:dyDescent="0.35">
      <c r="A77" s="4"/>
      <c r="B77" s="65" t="s">
        <v>19</v>
      </c>
      <c r="C77" s="65"/>
      <c r="D77" s="65"/>
      <c r="E77" s="65"/>
      <c r="F77" s="65"/>
      <c r="G77" s="65"/>
      <c r="H77" s="65"/>
      <c r="I77" s="65"/>
      <c r="J77" s="65"/>
      <c r="K77" s="65"/>
    </row>
    <row r="78" spans="1:14" x14ac:dyDescent="0.35">
      <c r="A78" s="4"/>
      <c r="B78" s="60"/>
      <c r="C78" s="60"/>
      <c r="D78" s="60"/>
      <c r="E78" s="60"/>
      <c r="F78" s="60"/>
      <c r="G78" s="60"/>
      <c r="H78" s="60"/>
      <c r="I78" s="60"/>
      <c r="J78" s="60"/>
      <c r="K78" s="60"/>
    </row>
    <row r="79" spans="1:14" s="37" customFormat="1" ht="13" x14ac:dyDescent="0.3">
      <c r="A79" s="35"/>
      <c r="B79" s="39" t="s">
        <v>46</v>
      </c>
      <c r="C79" s="38">
        <v>45413</v>
      </c>
      <c r="D79" s="40" t="s">
        <v>47</v>
      </c>
      <c r="E79" s="38">
        <v>45413</v>
      </c>
      <c r="F79" s="39" t="s">
        <v>15</v>
      </c>
      <c r="G79" s="36">
        <f>E79-C79+1</f>
        <v>1</v>
      </c>
      <c r="H79" s="39" t="s">
        <v>64</v>
      </c>
      <c r="I79" s="41">
        <v>0</v>
      </c>
      <c r="J79" s="40" t="s">
        <v>65</v>
      </c>
      <c r="K79" s="36">
        <v>1</v>
      </c>
    </row>
    <row r="80" spans="1:14" x14ac:dyDescent="0.35">
      <c r="A80" s="4"/>
      <c r="B80" s="66" t="s">
        <v>20</v>
      </c>
      <c r="C80" s="66"/>
      <c r="D80" s="66"/>
      <c r="E80" s="67"/>
      <c r="F80" s="67"/>
      <c r="G80" s="67"/>
      <c r="H80" s="43">
        <v>0</v>
      </c>
      <c r="I80" s="44">
        <v>50</v>
      </c>
      <c r="J80" s="68">
        <f t="shared" ref="J80:J87" si="5">H80*I80</f>
        <v>0</v>
      </c>
      <c r="K80" s="68"/>
    </row>
    <row r="81" spans="1:11" x14ac:dyDescent="0.35">
      <c r="A81" s="4"/>
      <c r="B81" s="63" t="s">
        <v>5</v>
      </c>
      <c r="C81" s="63"/>
      <c r="D81" s="63"/>
      <c r="E81" s="61"/>
      <c r="F81" s="61"/>
      <c r="G81" s="61"/>
      <c r="H81" s="45">
        <v>0</v>
      </c>
      <c r="I81" s="46">
        <v>200</v>
      </c>
      <c r="J81" s="64">
        <f t="shared" si="5"/>
        <v>0</v>
      </c>
      <c r="K81" s="64"/>
    </row>
    <row r="82" spans="1:11" x14ac:dyDescent="0.35">
      <c r="A82" s="4"/>
      <c r="B82" s="63" t="s">
        <v>21</v>
      </c>
      <c r="C82" s="63"/>
      <c r="D82" s="63"/>
      <c r="E82" s="61"/>
      <c r="F82" s="61"/>
      <c r="G82" s="61"/>
      <c r="H82" s="45">
        <v>0</v>
      </c>
      <c r="I82" s="47">
        <v>50</v>
      </c>
      <c r="J82" s="64">
        <f t="shared" si="5"/>
        <v>0</v>
      </c>
      <c r="K82" s="64"/>
    </row>
    <row r="83" spans="1:11" x14ac:dyDescent="0.35">
      <c r="A83" s="4"/>
      <c r="B83" s="63" t="s">
        <v>4</v>
      </c>
      <c r="C83" s="63"/>
      <c r="D83" s="63"/>
      <c r="E83" s="61"/>
      <c r="F83" s="61"/>
      <c r="G83" s="61"/>
      <c r="H83" s="45">
        <v>0</v>
      </c>
      <c r="I83" s="47">
        <v>50</v>
      </c>
      <c r="J83" s="64">
        <f t="shared" si="5"/>
        <v>0</v>
      </c>
      <c r="K83" s="64"/>
    </row>
    <row r="84" spans="1:11" x14ac:dyDescent="0.35">
      <c r="A84" s="4"/>
      <c r="B84" s="63" t="s">
        <v>3</v>
      </c>
      <c r="C84" s="63"/>
      <c r="D84" s="63"/>
      <c r="E84" s="61"/>
      <c r="F84" s="61"/>
      <c r="G84" s="61"/>
      <c r="H84" s="45">
        <v>0</v>
      </c>
      <c r="I84" s="47">
        <v>50</v>
      </c>
      <c r="J84" s="64">
        <f t="shared" si="5"/>
        <v>0</v>
      </c>
      <c r="K84" s="64"/>
    </row>
    <row r="85" spans="1:11" x14ac:dyDescent="0.35">
      <c r="A85" s="4"/>
      <c r="B85" s="63" t="s">
        <v>2</v>
      </c>
      <c r="C85" s="63"/>
      <c r="D85" s="63"/>
      <c r="E85" s="61"/>
      <c r="F85" s="61"/>
      <c r="G85" s="61"/>
      <c r="H85" s="45">
        <v>0</v>
      </c>
      <c r="I85" s="47">
        <v>0</v>
      </c>
      <c r="J85" s="64">
        <f t="shared" si="5"/>
        <v>0</v>
      </c>
      <c r="K85" s="64"/>
    </row>
    <row r="86" spans="1:11" x14ac:dyDescent="0.35">
      <c r="A86" s="4"/>
      <c r="B86" s="63" t="s">
        <v>22</v>
      </c>
      <c r="C86" s="63"/>
      <c r="D86" s="63"/>
      <c r="E86" s="61"/>
      <c r="F86" s="61"/>
      <c r="G86" s="61"/>
      <c r="H86" s="45">
        <v>0</v>
      </c>
      <c r="I86" s="47">
        <v>0</v>
      </c>
      <c r="J86" s="64">
        <f t="shared" si="5"/>
        <v>0</v>
      </c>
      <c r="K86" s="64"/>
    </row>
    <row r="87" spans="1:11" x14ac:dyDescent="0.35">
      <c r="A87" s="4"/>
      <c r="B87" s="63" t="s">
        <v>23</v>
      </c>
      <c r="C87" s="63"/>
      <c r="D87" s="63"/>
      <c r="E87" s="61"/>
      <c r="F87" s="61"/>
      <c r="G87" s="61"/>
      <c r="H87" s="45">
        <v>0</v>
      </c>
      <c r="I87" s="47">
        <v>25</v>
      </c>
      <c r="J87" s="64">
        <f t="shared" si="5"/>
        <v>0</v>
      </c>
      <c r="K87" s="64"/>
    </row>
    <row r="88" spans="1:11" x14ac:dyDescent="0.35">
      <c r="A88" s="4"/>
      <c r="B88" s="34"/>
      <c r="C88" s="22" t="s">
        <v>62</v>
      </c>
      <c r="D88" s="24">
        <f>J88/K79</f>
        <v>0</v>
      </c>
      <c r="E88" s="34"/>
      <c r="F88" s="22" t="s">
        <v>61</v>
      </c>
      <c r="G88" s="25">
        <f>J88/G79</f>
        <v>0</v>
      </c>
      <c r="H88" s="34"/>
      <c r="I88" s="23" t="s">
        <v>48</v>
      </c>
      <c r="J88" s="58">
        <f>SUM(J80:K87)</f>
        <v>0</v>
      </c>
      <c r="K88" s="58"/>
    </row>
    <row r="89" spans="1:11" x14ac:dyDescent="0.35">
      <c r="A89" s="4"/>
      <c r="B89" s="7"/>
      <c r="D89" s="7"/>
      <c r="E89" s="7"/>
      <c r="F89" s="7"/>
      <c r="G89" s="7"/>
      <c r="H89" s="6"/>
      <c r="I89" s="5"/>
      <c r="J89" s="62"/>
      <c r="K89" s="62"/>
    </row>
    <row r="90" spans="1:11" x14ac:dyDescent="0.35">
      <c r="A90" s="4"/>
      <c r="B90" s="65" t="s">
        <v>24</v>
      </c>
      <c r="C90" s="65"/>
      <c r="D90" s="65"/>
      <c r="E90" s="65"/>
      <c r="F90" s="65"/>
      <c r="G90" s="65"/>
      <c r="H90" s="65"/>
      <c r="I90" s="65"/>
      <c r="J90" s="65"/>
      <c r="K90" s="65"/>
    </row>
    <row r="91" spans="1:11" x14ac:dyDescent="0.35">
      <c r="A91" s="4"/>
      <c r="B91" s="60"/>
      <c r="C91" s="60"/>
      <c r="D91" s="60"/>
      <c r="E91" s="60"/>
      <c r="F91" s="60"/>
      <c r="G91" s="60"/>
      <c r="H91" s="60"/>
      <c r="I91" s="60"/>
      <c r="J91" s="60"/>
      <c r="K91" s="60"/>
    </row>
    <row r="92" spans="1:11" s="37" customFormat="1" ht="13" x14ac:dyDescent="0.3">
      <c r="A92" s="35"/>
      <c r="B92" s="39" t="s">
        <v>46</v>
      </c>
      <c r="C92" s="38">
        <v>45444</v>
      </c>
      <c r="D92" s="40" t="s">
        <v>47</v>
      </c>
      <c r="E92" s="38">
        <v>45444</v>
      </c>
      <c r="F92" s="39" t="s">
        <v>15</v>
      </c>
      <c r="G92" s="36">
        <f>E92-C92+1</f>
        <v>1</v>
      </c>
      <c r="H92" s="40" t="s">
        <v>64</v>
      </c>
      <c r="I92" s="41">
        <v>0</v>
      </c>
      <c r="J92" s="40" t="s">
        <v>65</v>
      </c>
      <c r="K92" s="36">
        <v>1</v>
      </c>
    </row>
    <row r="93" spans="1:11" x14ac:dyDescent="0.35">
      <c r="A93" s="4"/>
      <c r="B93" s="66" t="s">
        <v>20</v>
      </c>
      <c r="C93" s="66"/>
      <c r="D93" s="66"/>
      <c r="E93" s="67"/>
      <c r="F93" s="67"/>
      <c r="G93" s="67"/>
      <c r="H93" s="43">
        <v>0</v>
      </c>
      <c r="I93" s="44">
        <v>65</v>
      </c>
      <c r="J93" s="68">
        <f t="shared" ref="J93:J100" si="6">H93*I93</f>
        <v>0</v>
      </c>
      <c r="K93" s="68"/>
    </row>
    <row r="94" spans="1:11" x14ac:dyDescent="0.35">
      <c r="A94" s="4"/>
      <c r="B94" s="63" t="s">
        <v>5</v>
      </c>
      <c r="C94" s="63"/>
      <c r="D94" s="63"/>
      <c r="E94" s="61"/>
      <c r="F94" s="61"/>
      <c r="G94" s="61"/>
      <c r="H94" s="45">
        <v>0</v>
      </c>
      <c r="I94" s="46">
        <v>400</v>
      </c>
      <c r="J94" s="64">
        <f t="shared" si="6"/>
        <v>0</v>
      </c>
      <c r="K94" s="64"/>
    </row>
    <row r="95" spans="1:11" x14ac:dyDescent="0.35">
      <c r="A95" s="4"/>
      <c r="B95" s="63" t="s">
        <v>21</v>
      </c>
      <c r="C95" s="63"/>
      <c r="D95" s="63"/>
      <c r="E95" s="61"/>
      <c r="F95" s="61"/>
      <c r="G95" s="61"/>
      <c r="H95" s="45">
        <v>0</v>
      </c>
      <c r="I95" s="47">
        <v>50</v>
      </c>
      <c r="J95" s="64">
        <f t="shared" si="6"/>
        <v>0</v>
      </c>
      <c r="K95" s="64"/>
    </row>
    <row r="96" spans="1:11" x14ac:dyDescent="0.35">
      <c r="A96" s="4"/>
      <c r="B96" s="63" t="s">
        <v>4</v>
      </c>
      <c r="C96" s="63"/>
      <c r="D96" s="63"/>
      <c r="E96" s="61"/>
      <c r="F96" s="61"/>
      <c r="G96" s="61"/>
      <c r="H96" s="45">
        <v>0</v>
      </c>
      <c r="I96" s="47">
        <v>250</v>
      </c>
      <c r="J96" s="64">
        <f t="shared" si="6"/>
        <v>0</v>
      </c>
      <c r="K96" s="64"/>
    </row>
    <row r="97" spans="1:11" x14ac:dyDescent="0.35">
      <c r="A97" s="4"/>
      <c r="B97" s="63" t="s">
        <v>3</v>
      </c>
      <c r="C97" s="63"/>
      <c r="D97" s="63"/>
      <c r="E97" s="61"/>
      <c r="F97" s="61"/>
      <c r="G97" s="61"/>
      <c r="H97" s="45">
        <v>0</v>
      </c>
      <c r="I97" s="47">
        <v>25</v>
      </c>
      <c r="J97" s="64">
        <f t="shared" si="6"/>
        <v>0</v>
      </c>
      <c r="K97" s="64"/>
    </row>
    <row r="98" spans="1:11" x14ac:dyDescent="0.35">
      <c r="A98" s="4"/>
      <c r="B98" s="63" t="s">
        <v>2</v>
      </c>
      <c r="C98" s="63"/>
      <c r="D98" s="63"/>
      <c r="E98" s="61"/>
      <c r="F98" s="61"/>
      <c r="G98" s="61"/>
      <c r="H98" s="45">
        <v>0</v>
      </c>
      <c r="I98" s="47">
        <v>0</v>
      </c>
      <c r="J98" s="64">
        <f t="shared" si="6"/>
        <v>0</v>
      </c>
      <c r="K98" s="64"/>
    </row>
    <row r="99" spans="1:11" x14ac:dyDescent="0.35">
      <c r="A99" s="4"/>
      <c r="B99" s="63" t="s">
        <v>22</v>
      </c>
      <c r="C99" s="63"/>
      <c r="D99" s="63"/>
      <c r="E99" s="61"/>
      <c r="F99" s="61"/>
      <c r="G99" s="61"/>
      <c r="H99" s="45">
        <v>0</v>
      </c>
      <c r="I99" s="47">
        <v>0</v>
      </c>
      <c r="J99" s="64">
        <f t="shared" si="6"/>
        <v>0</v>
      </c>
      <c r="K99" s="64"/>
    </row>
    <row r="100" spans="1:11" x14ac:dyDescent="0.35">
      <c r="A100" s="4"/>
      <c r="B100" s="63" t="s">
        <v>23</v>
      </c>
      <c r="C100" s="63"/>
      <c r="D100" s="63"/>
      <c r="E100" s="61"/>
      <c r="F100" s="61"/>
      <c r="G100" s="61"/>
      <c r="H100" s="45">
        <v>0</v>
      </c>
      <c r="I100" s="47">
        <v>25</v>
      </c>
      <c r="J100" s="64">
        <f t="shared" si="6"/>
        <v>0</v>
      </c>
      <c r="K100" s="64"/>
    </row>
    <row r="101" spans="1:11" x14ac:dyDescent="0.35">
      <c r="A101" s="4"/>
      <c r="B101" s="34"/>
      <c r="C101" s="22" t="s">
        <v>62</v>
      </c>
      <c r="D101" s="24">
        <f>J101/K92</f>
        <v>0</v>
      </c>
      <c r="E101" s="34"/>
      <c r="F101" s="22" t="s">
        <v>61</v>
      </c>
      <c r="G101" s="25">
        <f>J101/G92</f>
        <v>0</v>
      </c>
      <c r="H101" s="34"/>
      <c r="I101" s="23" t="s">
        <v>48</v>
      </c>
      <c r="J101" s="58">
        <f>SUM(J93:K100)</f>
        <v>0</v>
      </c>
      <c r="K101" s="58"/>
    </row>
    <row r="102" spans="1:11" x14ac:dyDescent="0.35">
      <c r="A102" s="4"/>
      <c r="B102" s="7"/>
      <c r="D102" s="7"/>
      <c r="E102" s="7"/>
      <c r="F102" s="7"/>
      <c r="G102" s="7"/>
      <c r="H102" s="6"/>
      <c r="I102" s="5"/>
      <c r="J102" s="62"/>
      <c r="K102" s="62"/>
    </row>
    <row r="103" spans="1:11" x14ac:dyDescent="0.35">
      <c r="A103" s="4"/>
      <c r="B103" s="65" t="s">
        <v>25</v>
      </c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 x14ac:dyDescent="0.35">
      <c r="A104" s="4"/>
      <c r="B104" s="60"/>
      <c r="C104" s="60"/>
      <c r="D104" s="60"/>
      <c r="E104" s="60"/>
      <c r="F104" s="60"/>
      <c r="G104" s="60"/>
      <c r="H104" s="60"/>
      <c r="I104" s="60"/>
      <c r="J104" s="60"/>
      <c r="K104" s="60"/>
    </row>
    <row r="105" spans="1:11" s="37" customFormat="1" ht="13" x14ac:dyDescent="0.3">
      <c r="A105" s="35"/>
      <c r="B105" s="39" t="s">
        <v>46</v>
      </c>
      <c r="C105" s="38">
        <v>45839</v>
      </c>
      <c r="D105" s="40" t="s">
        <v>47</v>
      </c>
      <c r="E105" s="38">
        <v>45839</v>
      </c>
      <c r="F105" s="39" t="s">
        <v>15</v>
      </c>
      <c r="G105" s="36">
        <f>E105-C105+1</f>
        <v>1</v>
      </c>
      <c r="H105" s="39" t="s">
        <v>64</v>
      </c>
      <c r="I105" s="41">
        <v>0</v>
      </c>
      <c r="J105" s="40" t="s">
        <v>65</v>
      </c>
      <c r="K105" s="36">
        <v>1</v>
      </c>
    </row>
    <row r="106" spans="1:11" x14ac:dyDescent="0.35">
      <c r="A106" s="4"/>
      <c r="B106" s="66" t="s">
        <v>20</v>
      </c>
      <c r="C106" s="66"/>
      <c r="D106" s="66"/>
      <c r="E106" s="67"/>
      <c r="F106" s="67"/>
      <c r="G106" s="67"/>
      <c r="H106" s="43">
        <v>0</v>
      </c>
      <c r="I106" s="44">
        <v>200</v>
      </c>
      <c r="J106" s="68">
        <f t="shared" ref="J106:J113" si="7">H106*I106</f>
        <v>0</v>
      </c>
      <c r="K106" s="68"/>
    </row>
    <row r="107" spans="1:11" x14ac:dyDescent="0.35">
      <c r="A107" s="4"/>
      <c r="B107" s="63" t="s">
        <v>5</v>
      </c>
      <c r="C107" s="63"/>
      <c r="D107" s="63"/>
      <c r="E107" s="61"/>
      <c r="F107" s="61"/>
      <c r="G107" s="61"/>
      <c r="H107" s="45">
        <v>0</v>
      </c>
      <c r="I107" s="46">
        <v>350</v>
      </c>
      <c r="J107" s="64">
        <f t="shared" si="7"/>
        <v>0</v>
      </c>
      <c r="K107" s="64"/>
    </row>
    <row r="108" spans="1:11" x14ac:dyDescent="0.35">
      <c r="A108" s="4"/>
      <c r="B108" s="63" t="s">
        <v>21</v>
      </c>
      <c r="C108" s="63"/>
      <c r="D108" s="63"/>
      <c r="E108" s="61"/>
      <c r="F108" s="61"/>
      <c r="G108" s="61"/>
      <c r="H108" s="45">
        <v>0</v>
      </c>
      <c r="I108" s="47">
        <v>50</v>
      </c>
      <c r="J108" s="64">
        <f t="shared" si="7"/>
        <v>0</v>
      </c>
      <c r="K108" s="64"/>
    </row>
    <row r="109" spans="1:11" x14ac:dyDescent="0.35">
      <c r="A109" s="4"/>
      <c r="B109" s="63" t="s">
        <v>4</v>
      </c>
      <c r="C109" s="63"/>
      <c r="D109" s="63"/>
      <c r="E109" s="61"/>
      <c r="F109" s="61"/>
      <c r="G109" s="61"/>
      <c r="H109" s="45">
        <v>0</v>
      </c>
      <c r="I109" s="47">
        <v>100</v>
      </c>
      <c r="J109" s="64">
        <f t="shared" si="7"/>
        <v>0</v>
      </c>
      <c r="K109" s="64"/>
    </row>
    <row r="110" spans="1:11" x14ac:dyDescent="0.35">
      <c r="A110" s="4"/>
      <c r="B110" s="63" t="s">
        <v>3</v>
      </c>
      <c r="C110" s="63"/>
      <c r="D110" s="63"/>
      <c r="E110" s="61"/>
      <c r="F110" s="61"/>
      <c r="G110" s="61"/>
      <c r="H110" s="45">
        <v>0</v>
      </c>
      <c r="I110" s="47">
        <v>50</v>
      </c>
      <c r="J110" s="64">
        <f t="shared" si="7"/>
        <v>0</v>
      </c>
      <c r="K110" s="64"/>
    </row>
    <row r="111" spans="1:11" x14ac:dyDescent="0.35">
      <c r="A111" s="4"/>
      <c r="B111" s="63" t="s">
        <v>2</v>
      </c>
      <c r="C111" s="63"/>
      <c r="D111" s="63"/>
      <c r="E111" s="61"/>
      <c r="F111" s="61"/>
      <c r="G111" s="61"/>
      <c r="H111" s="45">
        <v>0</v>
      </c>
      <c r="I111" s="47">
        <v>300</v>
      </c>
      <c r="J111" s="64">
        <f t="shared" si="7"/>
        <v>0</v>
      </c>
      <c r="K111" s="64"/>
    </row>
    <row r="112" spans="1:11" x14ac:dyDescent="0.35">
      <c r="A112" s="4"/>
      <c r="B112" s="63" t="s">
        <v>22</v>
      </c>
      <c r="C112" s="63"/>
      <c r="D112" s="63"/>
      <c r="E112" s="61"/>
      <c r="F112" s="61"/>
      <c r="G112" s="61"/>
      <c r="H112" s="45">
        <v>0</v>
      </c>
      <c r="I112" s="47">
        <v>0</v>
      </c>
      <c r="J112" s="64">
        <f t="shared" si="7"/>
        <v>0</v>
      </c>
      <c r="K112" s="64"/>
    </row>
    <row r="113" spans="1:11" x14ac:dyDescent="0.35">
      <c r="A113" s="4"/>
      <c r="B113" s="63" t="s">
        <v>23</v>
      </c>
      <c r="C113" s="63"/>
      <c r="D113" s="63"/>
      <c r="E113" s="61"/>
      <c r="F113" s="61"/>
      <c r="G113" s="61"/>
      <c r="H113" s="45">
        <v>0</v>
      </c>
      <c r="I113" s="47">
        <v>25</v>
      </c>
      <c r="J113" s="64">
        <f t="shared" si="7"/>
        <v>0</v>
      </c>
      <c r="K113" s="64"/>
    </row>
    <row r="114" spans="1:11" x14ac:dyDescent="0.35">
      <c r="A114" s="4"/>
      <c r="B114" s="34"/>
      <c r="C114" s="22" t="s">
        <v>62</v>
      </c>
      <c r="D114" s="24">
        <f>J114/K105</f>
        <v>0</v>
      </c>
      <c r="E114" s="34"/>
      <c r="F114" s="22" t="s">
        <v>61</v>
      </c>
      <c r="G114" s="25">
        <f>J114/G105</f>
        <v>0</v>
      </c>
      <c r="H114" s="34"/>
      <c r="I114" s="23" t="s">
        <v>48</v>
      </c>
      <c r="J114" s="58">
        <f>SUM(J106:K113)</f>
        <v>0</v>
      </c>
      <c r="K114" s="58"/>
    </row>
    <row r="115" spans="1:11" x14ac:dyDescent="0.35">
      <c r="A115" s="4"/>
      <c r="B115" s="7"/>
      <c r="D115" s="7"/>
      <c r="E115" s="7"/>
      <c r="F115" s="7"/>
      <c r="G115" s="7"/>
      <c r="H115" s="6"/>
      <c r="I115" s="5"/>
      <c r="J115" s="62"/>
      <c r="K115" s="62"/>
    </row>
    <row r="116" spans="1:11" x14ac:dyDescent="0.35">
      <c r="A116" s="4"/>
      <c r="B116" s="65" t="s">
        <v>26</v>
      </c>
      <c r="C116" s="65"/>
      <c r="D116" s="65"/>
      <c r="E116" s="65"/>
      <c r="F116" s="65"/>
      <c r="G116" s="65"/>
      <c r="H116" s="65"/>
      <c r="I116" s="65"/>
      <c r="J116" s="65"/>
      <c r="K116" s="65"/>
    </row>
    <row r="117" spans="1:11" x14ac:dyDescent="0.35">
      <c r="A117" s="4"/>
      <c r="B117" s="60"/>
      <c r="C117" s="60"/>
      <c r="D117" s="60"/>
      <c r="E117" s="60"/>
      <c r="F117" s="60"/>
      <c r="G117" s="60"/>
      <c r="H117" s="60"/>
      <c r="I117" s="60"/>
      <c r="J117" s="60"/>
      <c r="K117" s="60"/>
    </row>
    <row r="118" spans="1:11" s="37" customFormat="1" ht="13" x14ac:dyDescent="0.3">
      <c r="A118" s="35"/>
      <c r="B118" s="39" t="s">
        <v>46</v>
      </c>
      <c r="C118" s="38">
        <v>45505</v>
      </c>
      <c r="D118" s="40" t="s">
        <v>47</v>
      </c>
      <c r="E118" s="38">
        <v>45505</v>
      </c>
      <c r="F118" s="39" t="s">
        <v>15</v>
      </c>
      <c r="G118" s="36">
        <f>E118-C118+1</f>
        <v>1</v>
      </c>
      <c r="H118" s="39" t="s">
        <v>64</v>
      </c>
      <c r="I118" s="41">
        <v>0</v>
      </c>
      <c r="J118" s="40" t="s">
        <v>65</v>
      </c>
      <c r="K118" s="36">
        <v>1</v>
      </c>
    </row>
    <row r="119" spans="1:11" x14ac:dyDescent="0.35">
      <c r="A119" s="4"/>
      <c r="B119" s="66" t="s">
        <v>20</v>
      </c>
      <c r="C119" s="66"/>
      <c r="D119" s="66"/>
      <c r="E119" s="67"/>
      <c r="F119" s="67"/>
      <c r="G119" s="67"/>
      <c r="H119" s="43">
        <v>0</v>
      </c>
      <c r="I119" s="44">
        <v>65</v>
      </c>
      <c r="J119" s="68">
        <f t="shared" ref="J119:J126" si="8">H119*I119</f>
        <v>0</v>
      </c>
      <c r="K119" s="68"/>
    </row>
    <row r="120" spans="1:11" x14ac:dyDescent="0.35">
      <c r="A120" s="4"/>
      <c r="B120" s="63" t="s">
        <v>5</v>
      </c>
      <c r="C120" s="63"/>
      <c r="D120" s="63"/>
      <c r="E120" s="61"/>
      <c r="F120" s="61"/>
      <c r="G120" s="61"/>
      <c r="H120" s="45">
        <v>0</v>
      </c>
      <c r="I120" s="46">
        <v>250</v>
      </c>
      <c r="J120" s="64">
        <f t="shared" si="8"/>
        <v>0</v>
      </c>
      <c r="K120" s="64"/>
    </row>
    <row r="121" spans="1:11" x14ac:dyDescent="0.35">
      <c r="A121" s="4"/>
      <c r="B121" s="63" t="s">
        <v>21</v>
      </c>
      <c r="C121" s="63"/>
      <c r="D121" s="63"/>
      <c r="E121" s="61"/>
      <c r="F121" s="61"/>
      <c r="G121" s="61"/>
      <c r="H121" s="45">
        <v>0</v>
      </c>
      <c r="I121" s="47">
        <v>50</v>
      </c>
      <c r="J121" s="64">
        <f t="shared" si="8"/>
        <v>0</v>
      </c>
      <c r="K121" s="64"/>
    </row>
    <row r="122" spans="1:11" x14ac:dyDescent="0.35">
      <c r="A122" s="4"/>
      <c r="B122" s="63" t="s">
        <v>4</v>
      </c>
      <c r="C122" s="63"/>
      <c r="D122" s="63"/>
      <c r="E122" s="61"/>
      <c r="F122" s="61"/>
      <c r="G122" s="61"/>
      <c r="H122" s="45">
        <v>0</v>
      </c>
      <c r="I122" s="47">
        <v>0</v>
      </c>
      <c r="J122" s="64">
        <f t="shared" si="8"/>
        <v>0</v>
      </c>
      <c r="K122" s="64"/>
    </row>
    <row r="123" spans="1:11" x14ac:dyDescent="0.35">
      <c r="A123" s="4"/>
      <c r="B123" s="63" t="s">
        <v>3</v>
      </c>
      <c r="C123" s="63"/>
      <c r="D123" s="63"/>
      <c r="E123" s="61"/>
      <c r="F123" s="61"/>
      <c r="G123" s="61"/>
      <c r="H123" s="45">
        <v>0</v>
      </c>
      <c r="I123" s="47">
        <v>0</v>
      </c>
      <c r="J123" s="64">
        <f t="shared" si="8"/>
        <v>0</v>
      </c>
      <c r="K123" s="64"/>
    </row>
    <row r="124" spans="1:11" x14ac:dyDescent="0.35">
      <c r="A124" s="4"/>
      <c r="B124" s="63" t="s">
        <v>2</v>
      </c>
      <c r="C124" s="63"/>
      <c r="D124" s="63"/>
      <c r="E124" s="61"/>
      <c r="F124" s="61"/>
      <c r="G124" s="61"/>
      <c r="H124" s="45">
        <v>0</v>
      </c>
      <c r="I124" s="47">
        <v>0</v>
      </c>
      <c r="J124" s="64">
        <f t="shared" si="8"/>
        <v>0</v>
      </c>
      <c r="K124" s="64"/>
    </row>
    <row r="125" spans="1:11" x14ac:dyDescent="0.35">
      <c r="A125" s="4"/>
      <c r="B125" s="63" t="s">
        <v>22</v>
      </c>
      <c r="C125" s="63"/>
      <c r="D125" s="63"/>
      <c r="E125" s="61"/>
      <c r="F125" s="61"/>
      <c r="G125" s="61"/>
      <c r="H125" s="45">
        <v>0</v>
      </c>
      <c r="I125" s="47">
        <v>0</v>
      </c>
      <c r="J125" s="64">
        <f t="shared" si="8"/>
        <v>0</v>
      </c>
      <c r="K125" s="64"/>
    </row>
    <row r="126" spans="1:11" x14ac:dyDescent="0.35">
      <c r="A126" s="4"/>
      <c r="B126" s="63" t="s">
        <v>23</v>
      </c>
      <c r="C126" s="63"/>
      <c r="D126" s="63"/>
      <c r="E126" s="61"/>
      <c r="F126" s="61"/>
      <c r="G126" s="61"/>
      <c r="H126" s="45">
        <v>0</v>
      </c>
      <c r="I126" s="47">
        <v>25</v>
      </c>
      <c r="J126" s="64">
        <f t="shared" si="8"/>
        <v>0</v>
      </c>
      <c r="K126" s="64"/>
    </row>
    <row r="127" spans="1:11" x14ac:dyDescent="0.35">
      <c r="A127" s="4"/>
      <c r="B127" s="34"/>
      <c r="C127" s="22" t="s">
        <v>62</v>
      </c>
      <c r="D127" s="24">
        <f>J127/K118</f>
        <v>0</v>
      </c>
      <c r="E127" s="34"/>
      <c r="F127" s="22" t="s">
        <v>61</v>
      </c>
      <c r="G127" s="25">
        <f>J127/G118</f>
        <v>0</v>
      </c>
      <c r="H127" s="34"/>
      <c r="I127" s="23" t="s">
        <v>48</v>
      </c>
      <c r="J127" s="58">
        <f>SUM(J119:K126)</f>
        <v>0</v>
      </c>
      <c r="K127" s="58"/>
    </row>
    <row r="128" spans="1:11" x14ac:dyDescent="0.35">
      <c r="A128" s="4"/>
      <c r="B128" s="7"/>
      <c r="D128" s="7"/>
      <c r="E128" s="7"/>
      <c r="F128" s="7"/>
      <c r="G128" s="7"/>
      <c r="H128" s="6"/>
      <c r="I128" s="5"/>
      <c r="J128" s="62"/>
      <c r="K128" s="62"/>
    </row>
    <row r="129" spans="1:11" x14ac:dyDescent="0.35">
      <c r="A129" s="4"/>
      <c r="B129" s="65" t="s">
        <v>27</v>
      </c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1:11" x14ac:dyDescent="0.35">
      <c r="A130" s="4"/>
      <c r="B130" s="60"/>
      <c r="C130" s="60"/>
      <c r="D130" s="60"/>
      <c r="E130" s="60"/>
      <c r="F130" s="60"/>
      <c r="G130" s="60"/>
      <c r="H130" s="60"/>
      <c r="I130" s="60"/>
      <c r="J130" s="60"/>
      <c r="K130" s="60"/>
    </row>
    <row r="131" spans="1:11" s="37" customFormat="1" ht="13" x14ac:dyDescent="0.3">
      <c r="A131" s="35"/>
      <c r="B131" s="39" t="s">
        <v>46</v>
      </c>
      <c r="C131" s="38">
        <v>45901</v>
      </c>
      <c r="D131" s="40" t="s">
        <v>47</v>
      </c>
      <c r="E131" s="38">
        <v>45901</v>
      </c>
      <c r="F131" s="39" t="s">
        <v>15</v>
      </c>
      <c r="G131" s="36">
        <f>E131-C131+1</f>
        <v>1</v>
      </c>
      <c r="H131" s="39" t="s">
        <v>64</v>
      </c>
      <c r="I131" s="41">
        <v>0</v>
      </c>
      <c r="J131" s="40" t="s">
        <v>65</v>
      </c>
      <c r="K131" s="36">
        <v>1</v>
      </c>
    </row>
    <row r="132" spans="1:11" x14ac:dyDescent="0.35">
      <c r="A132" s="4"/>
      <c r="B132" s="66" t="s">
        <v>20</v>
      </c>
      <c r="C132" s="66"/>
      <c r="D132" s="66"/>
      <c r="E132" s="67"/>
      <c r="F132" s="67"/>
      <c r="G132" s="67"/>
      <c r="H132" s="43">
        <v>0</v>
      </c>
      <c r="I132" s="44">
        <v>25</v>
      </c>
      <c r="J132" s="68">
        <f>H132*I132</f>
        <v>0</v>
      </c>
      <c r="K132" s="68"/>
    </row>
    <row r="133" spans="1:11" x14ac:dyDescent="0.35">
      <c r="A133" s="4"/>
      <c r="B133" s="63" t="s">
        <v>5</v>
      </c>
      <c r="C133" s="63"/>
      <c r="D133" s="63"/>
      <c r="E133" s="61"/>
      <c r="F133" s="61"/>
      <c r="G133" s="61"/>
      <c r="H133" s="45">
        <v>0</v>
      </c>
      <c r="I133" s="46">
        <v>250</v>
      </c>
      <c r="J133" s="64">
        <f>H133*I133</f>
        <v>0</v>
      </c>
      <c r="K133" s="64"/>
    </row>
    <row r="134" spans="1:11" x14ac:dyDescent="0.35">
      <c r="A134" s="4"/>
      <c r="B134" s="63" t="s">
        <v>21</v>
      </c>
      <c r="C134" s="63"/>
      <c r="D134" s="63"/>
      <c r="E134" s="61"/>
      <c r="F134" s="61"/>
      <c r="G134" s="61"/>
      <c r="H134" s="45">
        <v>0</v>
      </c>
      <c r="I134" s="47">
        <v>50</v>
      </c>
      <c r="J134" s="64">
        <f t="shared" ref="J134:J138" si="9">H134*I134</f>
        <v>0</v>
      </c>
      <c r="K134" s="64"/>
    </row>
    <row r="135" spans="1:11" x14ac:dyDescent="0.35">
      <c r="A135" s="4"/>
      <c r="B135" s="63" t="s">
        <v>4</v>
      </c>
      <c r="C135" s="63"/>
      <c r="D135" s="63"/>
      <c r="E135" s="61"/>
      <c r="F135" s="61"/>
      <c r="G135" s="61"/>
      <c r="H135" s="45">
        <v>0</v>
      </c>
      <c r="I135" s="47">
        <v>600</v>
      </c>
      <c r="J135" s="64">
        <f t="shared" si="9"/>
        <v>0</v>
      </c>
      <c r="K135" s="64"/>
    </row>
    <row r="136" spans="1:11" x14ac:dyDescent="0.35">
      <c r="A136" s="4"/>
      <c r="B136" s="63" t="s">
        <v>3</v>
      </c>
      <c r="C136" s="63"/>
      <c r="D136" s="63"/>
      <c r="E136" s="61"/>
      <c r="F136" s="61"/>
      <c r="G136" s="61"/>
      <c r="H136" s="45">
        <v>0</v>
      </c>
      <c r="I136" s="47">
        <v>32</v>
      </c>
      <c r="J136" s="64">
        <f t="shared" si="9"/>
        <v>0</v>
      </c>
      <c r="K136" s="64"/>
    </row>
    <row r="137" spans="1:11" x14ac:dyDescent="0.35">
      <c r="A137" s="4"/>
      <c r="B137" s="63" t="s">
        <v>2</v>
      </c>
      <c r="C137" s="63"/>
      <c r="D137" s="63"/>
      <c r="E137" s="61"/>
      <c r="F137" s="61"/>
      <c r="G137" s="61"/>
      <c r="H137" s="45">
        <v>0</v>
      </c>
      <c r="I137" s="47">
        <v>30</v>
      </c>
      <c r="J137" s="64">
        <f t="shared" si="9"/>
        <v>0</v>
      </c>
      <c r="K137" s="64"/>
    </row>
    <row r="138" spans="1:11" x14ac:dyDescent="0.35">
      <c r="A138" s="4"/>
      <c r="B138" s="63" t="s">
        <v>22</v>
      </c>
      <c r="C138" s="63"/>
      <c r="D138" s="63"/>
      <c r="E138" s="61"/>
      <c r="F138" s="61"/>
      <c r="G138" s="61"/>
      <c r="H138" s="45">
        <v>0</v>
      </c>
      <c r="I138" s="47">
        <v>0</v>
      </c>
      <c r="J138" s="64">
        <f t="shared" si="9"/>
        <v>0</v>
      </c>
      <c r="K138" s="64"/>
    </row>
    <row r="139" spans="1:11" x14ac:dyDescent="0.35">
      <c r="A139" s="4"/>
      <c r="B139" s="63" t="s">
        <v>23</v>
      </c>
      <c r="C139" s="63"/>
      <c r="D139" s="63"/>
      <c r="E139" s="61"/>
      <c r="F139" s="61"/>
      <c r="G139" s="61"/>
      <c r="H139" s="45">
        <v>0</v>
      </c>
      <c r="I139" s="47">
        <v>25</v>
      </c>
      <c r="J139" s="64">
        <f>H139*I139</f>
        <v>0</v>
      </c>
      <c r="K139" s="64"/>
    </row>
    <row r="140" spans="1:11" x14ac:dyDescent="0.35">
      <c r="A140" s="4"/>
      <c r="B140" s="34"/>
      <c r="C140" s="22" t="s">
        <v>62</v>
      </c>
      <c r="D140" s="24">
        <f>J140/K131</f>
        <v>0</v>
      </c>
      <c r="E140" s="34"/>
      <c r="F140" s="22" t="s">
        <v>61</v>
      </c>
      <c r="G140" s="25">
        <f>J140/G131</f>
        <v>0</v>
      </c>
      <c r="H140" s="34"/>
      <c r="I140" s="23" t="s">
        <v>48</v>
      </c>
      <c r="J140" s="58">
        <f>SUM(J132:K139)</f>
        <v>0</v>
      </c>
      <c r="K140" s="58"/>
    </row>
    <row r="141" spans="1:11" x14ac:dyDescent="0.35">
      <c r="A141" s="4"/>
      <c r="B141" s="7"/>
      <c r="D141" s="7"/>
      <c r="E141" s="7"/>
      <c r="F141" s="7"/>
      <c r="G141" s="7"/>
      <c r="H141" s="6"/>
      <c r="I141" s="5"/>
      <c r="J141" s="62"/>
      <c r="K141" s="62"/>
    </row>
    <row r="142" spans="1:11" x14ac:dyDescent="0.35">
      <c r="A142" s="4"/>
      <c r="B142" s="65" t="s">
        <v>28</v>
      </c>
      <c r="C142" s="65"/>
      <c r="D142" s="65"/>
      <c r="E142" s="65"/>
      <c r="F142" s="65"/>
      <c r="G142" s="65"/>
      <c r="H142" s="65"/>
      <c r="I142" s="65"/>
      <c r="J142" s="65"/>
      <c r="K142" s="65"/>
    </row>
    <row r="143" spans="1:11" x14ac:dyDescent="0.35">
      <c r="A143" s="4"/>
      <c r="B143" s="60"/>
      <c r="C143" s="60"/>
      <c r="D143" s="60"/>
      <c r="E143" s="60"/>
      <c r="F143" s="60"/>
      <c r="G143" s="60"/>
      <c r="H143" s="60"/>
      <c r="I143" s="60"/>
      <c r="J143" s="60"/>
      <c r="K143" s="60"/>
    </row>
    <row r="144" spans="1:11" s="37" customFormat="1" ht="13" x14ac:dyDescent="0.3">
      <c r="A144" s="35"/>
      <c r="B144" s="39" t="s">
        <v>46</v>
      </c>
      <c r="C144" s="38">
        <v>45566</v>
      </c>
      <c r="D144" s="40" t="s">
        <v>47</v>
      </c>
      <c r="E144" s="38">
        <v>45566</v>
      </c>
      <c r="F144" s="39" t="s">
        <v>15</v>
      </c>
      <c r="G144" s="36">
        <f>E144-C144+1</f>
        <v>1</v>
      </c>
      <c r="H144" s="39" t="s">
        <v>64</v>
      </c>
      <c r="I144" s="41">
        <v>0</v>
      </c>
      <c r="J144" s="40" t="s">
        <v>65</v>
      </c>
      <c r="K144" s="36">
        <v>1</v>
      </c>
    </row>
    <row r="145" spans="1:11" x14ac:dyDescent="0.35">
      <c r="A145" s="4"/>
      <c r="B145" s="66" t="s">
        <v>20</v>
      </c>
      <c r="C145" s="66"/>
      <c r="D145" s="66"/>
      <c r="E145" s="67"/>
      <c r="F145" s="67"/>
      <c r="G145" s="67"/>
      <c r="H145" s="43">
        <v>0</v>
      </c>
      <c r="I145" s="44">
        <v>50</v>
      </c>
      <c r="J145" s="68">
        <f t="shared" ref="J145:J152" si="10">H145*I145</f>
        <v>0</v>
      </c>
      <c r="K145" s="68"/>
    </row>
    <row r="146" spans="1:11" x14ac:dyDescent="0.35">
      <c r="A146" s="4"/>
      <c r="B146" s="63" t="s">
        <v>5</v>
      </c>
      <c r="C146" s="63"/>
      <c r="D146" s="63"/>
      <c r="E146" s="61"/>
      <c r="F146" s="61"/>
      <c r="G146" s="61"/>
      <c r="H146" s="45">
        <v>0</v>
      </c>
      <c r="I146" s="46">
        <v>500</v>
      </c>
      <c r="J146" s="64">
        <f t="shared" si="10"/>
        <v>0</v>
      </c>
      <c r="K146" s="64"/>
    </row>
    <row r="147" spans="1:11" x14ac:dyDescent="0.35">
      <c r="A147" s="4"/>
      <c r="B147" s="63" t="s">
        <v>21</v>
      </c>
      <c r="C147" s="63"/>
      <c r="D147" s="63"/>
      <c r="E147" s="61"/>
      <c r="F147" s="61"/>
      <c r="G147" s="61"/>
      <c r="H147" s="45">
        <v>0</v>
      </c>
      <c r="I147" s="47">
        <v>50</v>
      </c>
      <c r="J147" s="64">
        <f t="shared" si="10"/>
        <v>0</v>
      </c>
      <c r="K147" s="64"/>
    </row>
    <row r="148" spans="1:11" x14ac:dyDescent="0.35">
      <c r="A148" s="4"/>
      <c r="B148" s="63" t="s">
        <v>4</v>
      </c>
      <c r="C148" s="63"/>
      <c r="D148" s="63"/>
      <c r="E148" s="61"/>
      <c r="F148" s="61"/>
      <c r="G148" s="61"/>
      <c r="H148" s="45">
        <v>0</v>
      </c>
      <c r="I148" s="47">
        <v>300</v>
      </c>
      <c r="J148" s="64">
        <f t="shared" si="10"/>
        <v>0</v>
      </c>
      <c r="K148" s="64"/>
    </row>
    <row r="149" spans="1:11" x14ac:dyDescent="0.35">
      <c r="A149" s="4"/>
      <c r="B149" s="63" t="s">
        <v>3</v>
      </c>
      <c r="C149" s="63"/>
      <c r="D149" s="63"/>
      <c r="E149" s="61"/>
      <c r="F149" s="61"/>
      <c r="G149" s="61"/>
      <c r="H149" s="45">
        <v>0</v>
      </c>
      <c r="I149" s="47">
        <v>0</v>
      </c>
      <c r="J149" s="64">
        <f t="shared" si="10"/>
        <v>0</v>
      </c>
      <c r="K149" s="64"/>
    </row>
    <row r="150" spans="1:11" x14ac:dyDescent="0.35">
      <c r="A150" s="4"/>
      <c r="B150" s="63" t="s">
        <v>2</v>
      </c>
      <c r="C150" s="63"/>
      <c r="D150" s="63"/>
      <c r="E150" s="61"/>
      <c r="F150" s="61"/>
      <c r="G150" s="61"/>
      <c r="H150" s="45">
        <v>0</v>
      </c>
      <c r="I150" s="47">
        <v>0</v>
      </c>
      <c r="J150" s="64">
        <f t="shared" si="10"/>
        <v>0</v>
      </c>
      <c r="K150" s="64"/>
    </row>
    <row r="151" spans="1:11" x14ac:dyDescent="0.35">
      <c r="A151" s="4"/>
      <c r="B151" s="63" t="s">
        <v>22</v>
      </c>
      <c r="C151" s="63"/>
      <c r="D151" s="63"/>
      <c r="E151" s="61"/>
      <c r="F151" s="61"/>
      <c r="G151" s="61"/>
      <c r="H151" s="45">
        <v>0</v>
      </c>
      <c r="I151" s="47">
        <v>0</v>
      </c>
      <c r="J151" s="64">
        <f t="shared" si="10"/>
        <v>0</v>
      </c>
      <c r="K151" s="64"/>
    </row>
    <row r="152" spans="1:11" x14ac:dyDescent="0.35">
      <c r="A152" s="4"/>
      <c r="B152" s="63" t="s">
        <v>23</v>
      </c>
      <c r="C152" s="63"/>
      <c r="D152" s="63"/>
      <c r="E152" s="61"/>
      <c r="F152" s="61"/>
      <c r="G152" s="61"/>
      <c r="H152" s="45">
        <v>0</v>
      </c>
      <c r="I152" s="47">
        <v>25</v>
      </c>
      <c r="J152" s="64">
        <f t="shared" si="10"/>
        <v>0</v>
      </c>
      <c r="K152" s="64"/>
    </row>
    <row r="153" spans="1:11" x14ac:dyDescent="0.35">
      <c r="A153" s="4"/>
      <c r="B153" s="34"/>
      <c r="C153" s="22" t="s">
        <v>62</v>
      </c>
      <c r="D153" s="24">
        <f>J153/K144</f>
        <v>0</v>
      </c>
      <c r="E153" s="34"/>
      <c r="F153" s="22" t="s">
        <v>61</v>
      </c>
      <c r="G153" s="25">
        <f>J153/G144</f>
        <v>0</v>
      </c>
      <c r="H153" s="34"/>
      <c r="I153" s="23" t="s">
        <v>48</v>
      </c>
      <c r="J153" s="58">
        <f>SUM(J145:K152)</f>
        <v>0</v>
      </c>
      <c r="K153" s="58"/>
    </row>
    <row r="154" spans="1:11" x14ac:dyDescent="0.35">
      <c r="A154" s="4"/>
      <c r="B154" s="7"/>
      <c r="D154" s="7"/>
      <c r="E154" s="7"/>
      <c r="F154" s="7"/>
      <c r="G154" s="7"/>
      <c r="H154" s="6"/>
      <c r="I154" s="5"/>
      <c r="J154" s="62"/>
      <c r="K154" s="62"/>
    </row>
    <row r="155" spans="1:11" x14ac:dyDescent="0.35">
      <c r="A155" s="4"/>
      <c r="B155" s="65" t="s">
        <v>29</v>
      </c>
      <c r="C155" s="65"/>
      <c r="D155" s="65"/>
      <c r="E155" s="65"/>
      <c r="F155" s="65"/>
      <c r="G155" s="65"/>
      <c r="H155" s="65"/>
      <c r="I155" s="65"/>
      <c r="J155" s="65"/>
      <c r="K155" s="65"/>
    </row>
    <row r="156" spans="1:11" x14ac:dyDescent="0.35">
      <c r="A156" s="4"/>
      <c r="B156" s="60"/>
      <c r="C156" s="60"/>
      <c r="D156" s="60"/>
      <c r="E156" s="60"/>
      <c r="F156" s="60"/>
      <c r="G156" s="60"/>
      <c r="H156" s="60"/>
      <c r="I156" s="60"/>
      <c r="J156" s="60"/>
      <c r="K156" s="60"/>
    </row>
    <row r="157" spans="1:11" s="37" customFormat="1" ht="13" x14ac:dyDescent="0.3">
      <c r="A157" s="35"/>
      <c r="B157" s="39" t="s">
        <v>46</v>
      </c>
      <c r="C157" s="38">
        <v>45597</v>
      </c>
      <c r="D157" s="40" t="s">
        <v>47</v>
      </c>
      <c r="E157" s="38">
        <v>45597</v>
      </c>
      <c r="F157" s="39" t="s">
        <v>15</v>
      </c>
      <c r="G157" s="36">
        <f>E157-C157+1</f>
        <v>1</v>
      </c>
      <c r="H157" s="39" t="s">
        <v>64</v>
      </c>
      <c r="I157" s="41">
        <v>0</v>
      </c>
      <c r="J157" s="40" t="s">
        <v>65</v>
      </c>
      <c r="K157" s="36">
        <v>1</v>
      </c>
    </row>
    <row r="158" spans="1:11" x14ac:dyDescent="0.35">
      <c r="A158" s="4"/>
      <c r="B158" s="66" t="s">
        <v>20</v>
      </c>
      <c r="C158" s="66"/>
      <c r="D158" s="66"/>
      <c r="E158" s="67"/>
      <c r="F158" s="67"/>
      <c r="G158" s="67"/>
      <c r="H158" s="43">
        <v>0</v>
      </c>
      <c r="I158" s="44">
        <v>50</v>
      </c>
      <c r="J158" s="68">
        <f t="shared" ref="J158:J165" si="11">H158*I158</f>
        <v>0</v>
      </c>
      <c r="K158" s="68"/>
    </row>
    <row r="159" spans="1:11" x14ac:dyDescent="0.35">
      <c r="A159" s="4"/>
      <c r="B159" s="63" t="s">
        <v>5</v>
      </c>
      <c r="C159" s="63"/>
      <c r="D159" s="63"/>
      <c r="E159" s="61"/>
      <c r="F159" s="61"/>
      <c r="G159" s="61"/>
      <c r="H159" s="45">
        <v>0</v>
      </c>
      <c r="I159" s="46">
        <v>200</v>
      </c>
      <c r="J159" s="64">
        <f t="shared" si="11"/>
        <v>0</v>
      </c>
      <c r="K159" s="64"/>
    </row>
    <row r="160" spans="1:11" x14ac:dyDescent="0.35">
      <c r="A160" s="4"/>
      <c r="B160" s="63" t="s">
        <v>21</v>
      </c>
      <c r="C160" s="63"/>
      <c r="D160" s="63"/>
      <c r="E160" s="61"/>
      <c r="F160" s="61"/>
      <c r="G160" s="61"/>
      <c r="H160" s="45">
        <v>0</v>
      </c>
      <c r="I160" s="47">
        <v>50</v>
      </c>
      <c r="J160" s="64">
        <f t="shared" si="11"/>
        <v>0</v>
      </c>
      <c r="K160" s="64"/>
    </row>
    <row r="161" spans="1:11" x14ac:dyDescent="0.35">
      <c r="A161" s="4"/>
      <c r="B161" s="63" t="s">
        <v>4</v>
      </c>
      <c r="C161" s="63"/>
      <c r="D161" s="63"/>
      <c r="E161" s="61"/>
      <c r="F161" s="61"/>
      <c r="G161" s="61"/>
      <c r="H161" s="45">
        <v>0</v>
      </c>
      <c r="I161" s="47">
        <v>20</v>
      </c>
      <c r="J161" s="64">
        <f t="shared" si="11"/>
        <v>0</v>
      </c>
      <c r="K161" s="64"/>
    </row>
    <row r="162" spans="1:11" x14ac:dyDescent="0.35">
      <c r="A162" s="4"/>
      <c r="B162" s="63" t="s">
        <v>3</v>
      </c>
      <c r="C162" s="63"/>
      <c r="D162" s="63"/>
      <c r="E162" s="61"/>
      <c r="F162" s="61"/>
      <c r="G162" s="61"/>
      <c r="H162" s="45">
        <v>0</v>
      </c>
      <c r="I162" s="47">
        <v>0</v>
      </c>
      <c r="J162" s="64">
        <f t="shared" si="11"/>
        <v>0</v>
      </c>
      <c r="K162" s="64"/>
    </row>
    <row r="163" spans="1:11" x14ac:dyDescent="0.35">
      <c r="A163" s="4"/>
      <c r="B163" s="63" t="s">
        <v>2</v>
      </c>
      <c r="C163" s="63"/>
      <c r="D163" s="63"/>
      <c r="E163" s="61"/>
      <c r="F163" s="61"/>
      <c r="G163" s="61"/>
      <c r="H163" s="45">
        <v>0</v>
      </c>
      <c r="I163" s="47">
        <v>0</v>
      </c>
      <c r="J163" s="64">
        <f t="shared" si="11"/>
        <v>0</v>
      </c>
      <c r="K163" s="64"/>
    </row>
    <row r="164" spans="1:11" x14ac:dyDescent="0.35">
      <c r="A164" s="4"/>
      <c r="B164" s="63" t="s">
        <v>22</v>
      </c>
      <c r="C164" s="63"/>
      <c r="D164" s="63"/>
      <c r="E164" s="61"/>
      <c r="F164" s="61"/>
      <c r="G164" s="61"/>
      <c r="H164" s="45">
        <v>0</v>
      </c>
      <c r="I164" s="47">
        <v>0</v>
      </c>
      <c r="J164" s="64">
        <f t="shared" si="11"/>
        <v>0</v>
      </c>
      <c r="K164" s="64"/>
    </row>
    <row r="165" spans="1:11" x14ac:dyDescent="0.35">
      <c r="A165" s="4"/>
      <c r="B165" s="63" t="s">
        <v>23</v>
      </c>
      <c r="C165" s="63"/>
      <c r="D165" s="63"/>
      <c r="E165" s="61"/>
      <c r="F165" s="61"/>
      <c r="G165" s="61"/>
      <c r="H165" s="45">
        <v>0</v>
      </c>
      <c r="I165" s="47">
        <v>30</v>
      </c>
      <c r="J165" s="64">
        <f t="shared" si="11"/>
        <v>0</v>
      </c>
      <c r="K165" s="64"/>
    </row>
    <row r="166" spans="1:11" x14ac:dyDescent="0.35">
      <c r="A166" s="4"/>
      <c r="B166" s="34"/>
      <c r="C166" s="22" t="s">
        <v>62</v>
      </c>
      <c r="D166" s="24">
        <f>J166/K157</f>
        <v>0</v>
      </c>
      <c r="E166" s="34"/>
      <c r="F166" s="22" t="s">
        <v>61</v>
      </c>
      <c r="G166" s="25">
        <f>J166/G157</f>
        <v>0</v>
      </c>
      <c r="H166" s="34"/>
      <c r="I166" s="23" t="s">
        <v>48</v>
      </c>
      <c r="J166" s="58">
        <f>SUM(J158:K165)</f>
        <v>0</v>
      </c>
      <c r="K166" s="58"/>
    </row>
    <row r="167" spans="1:11" x14ac:dyDescent="0.35">
      <c r="A167" s="4"/>
      <c r="B167" s="7"/>
      <c r="D167" s="7"/>
      <c r="E167" s="7"/>
      <c r="F167" s="7"/>
      <c r="G167" s="7"/>
      <c r="H167" s="6"/>
      <c r="I167" s="5"/>
      <c r="J167" s="62"/>
      <c r="K167" s="62"/>
    </row>
    <row r="168" spans="1:11" x14ac:dyDescent="0.35">
      <c r="A168" s="4"/>
      <c r="B168" s="65" t="s">
        <v>30</v>
      </c>
      <c r="C168" s="65"/>
      <c r="D168" s="65"/>
      <c r="E168" s="65"/>
      <c r="F168" s="65"/>
      <c r="G168" s="65"/>
      <c r="H168" s="65"/>
      <c r="I168" s="65"/>
      <c r="J168" s="65"/>
      <c r="K168" s="65"/>
    </row>
    <row r="169" spans="1:11" x14ac:dyDescent="0.35">
      <c r="A169" s="4"/>
      <c r="B169" s="60"/>
      <c r="C169" s="60"/>
      <c r="D169" s="60"/>
      <c r="E169" s="60"/>
      <c r="F169" s="60"/>
      <c r="G169" s="60"/>
      <c r="H169" s="60"/>
      <c r="I169" s="60"/>
      <c r="J169" s="60"/>
      <c r="K169" s="60"/>
    </row>
    <row r="170" spans="1:11" s="37" customFormat="1" ht="13" x14ac:dyDescent="0.3">
      <c r="A170" s="35"/>
      <c r="B170" s="39" t="s">
        <v>46</v>
      </c>
      <c r="C170" s="38">
        <v>45992</v>
      </c>
      <c r="D170" s="40" t="s">
        <v>47</v>
      </c>
      <c r="E170" s="38">
        <v>45992</v>
      </c>
      <c r="F170" s="39" t="s">
        <v>15</v>
      </c>
      <c r="G170" s="36">
        <f>E170-C170+1</f>
        <v>1</v>
      </c>
      <c r="H170" s="39" t="s">
        <v>64</v>
      </c>
      <c r="I170" s="41">
        <v>0</v>
      </c>
      <c r="J170" s="40" t="s">
        <v>65</v>
      </c>
      <c r="K170" s="36">
        <v>1</v>
      </c>
    </row>
    <row r="171" spans="1:11" x14ac:dyDescent="0.35">
      <c r="A171" s="4"/>
      <c r="B171" s="66" t="s">
        <v>20</v>
      </c>
      <c r="C171" s="66"/>
      <c r="D171" s="66"/>
      <c r="E171" s="67"/>
      <c r="F171" s="67"/>
      <c r="G171" s="67"/>
      <c r="H171" s="43">
        <v>0</v>
      </c>
      <c r="I171" s="44">
        <v>50</v>
      </c>
      <c r="J171" s="68">
        <f t="shared" ref="J171:J178" si="12">H171*I171</f>
        <v>0</v>
      </c>
      <c r="K171" s="68"/>
    </row>
    <row r="172" spans="1:11" x14ac:dyDescent="0.35">
      <c r="A172" s="4"/>
      <c r="B172" s="63" t="s">
        <v>5</v>
      </c>
      <c r="C172" s="63"/>
      <c r="D172" s="63"/>
      <c r="E172" s="61"/>
      <c r="F172" s="61"/>
      <c r="G172" s="61"/>
      <c r="H172" s="45">
        <v>0</v>
      </c>
      <c r="I172" s="46">
        <v>200</v>
      </c>
      <c r="J172" s="64">
        <f t="shared" si="12"/>
        <v>0</v>
      </c>
      <c r="K172" s="64"/>
    </row>
    <row r="173" spans="1:11" x14ac:dyDescent="0.35">
      <c r="A173" s="4"/>
      <c r="B173" s="63" t="s">
        <v>21</v>
      </c>
      <c r="C173" s="63"/>
      <c r="D173" s="63"/>
      <c r="E173" s="61"/>
      <c r="F173" s="61"/>
      <c r="G173" s="61"/>
      <c r="H173" s="45">
        <v>0</v>
      </c>
      <c r="I173" s="47">
        <v>50</v>
      </c>
      <c r="J173" s="64">
        <f t="shared" si="12"/>
        <v>0</v>
      </c>
      <c r="K173" s="64"/>
    </row>
    <row r="174" spans="1:11" x14ac:dyDescent="0.35">
      <c r="A174" s="4"/>
      <c r="B174" s="63" t="s">
        <v>4</v>
      </c>
      <c r="C174" s="63"/>
      <c r="D174" s="63"/>
      <c r="E174" s="61"/>
      <c r="F174" s="61"/>
      <c r="G174" s="61"/>
      <c r="H174" s="45">
        <v>0</v>
      </c>
      <c r="I174" s="47">
        <v>0</v>
      </c>
      <c r="J174" s="64">
        <f t="shared" si="12"/>
        <v>0</v>
      </c>
      <c r="K174" s="64"/>
    </row>
    <row r="175" spans="1:11" x14ac:dyDescent="0.35">
      <c r="A175" s="4"/>
      <c r="B175" s="63" t="s">
        <v>3</v>
      </c>
      <c r="C175" s="63"/>
      <c r="D175" s="63"/>
      <c r="E175" s="61"/>
      <c r="F175" s="61"/>
      <c r="G175" s="61"/>
      <c r="H175" s="45">
        <v>0</v>
      </c>
      <c r="I175" s="47">
        <v>0</v>
      </c>
      <c r="J175" s="64">
        <f t="shared" si="12"/>
        <v>0</v>
      </c>
      <c r="K175" s="64"/>
    </row>
    <row r="176" spans="1:11" x14ac:dyDescent="0.35">
      <c r="A176" s="4"/>
      <c r="B176" s="63" t="s">
        <v>2</v>
      </c>
      <c r="C176" s="63"/>
      <c r="D176" s="63"/>
      <c r="E176" s="61"/>
      <c r="F176" s="61"/>
      <c r="G176" s="61"/>
      <c r="H176" s="45">
        <v>0</v>
      </c>
      <c r="I176" s="47">
        <v>0</v>
      </c>
      <c r="J176" s="64">
        <f t="shared" si="12"/>
        <v>0</v>
      </c>
      <c r="K176" s="64"/>
    </row>
    <row r="177" spans="1:11" x14ac:dyDescent="0.35">
      <c r="A177" s="4"/>
      <c r="B177" s="63" t="s">
        <v>22</v>
      </c>
      <c r="C177" s="63"/>
      <c r="D177" s="63"/>
      <c r="E177" s="61"/>
      <c r="F177" s="61"/>
      <c r="G177" s="61"/>
      <c r="H177" s="45">
        <v>0</v>
      </c>
      <c r="I177" s="47">
        <v>0</v>
      </c>
      <c r="J177" s="64">
        <f t="shared" si="12"/>
        <v>0</v>
      </c>
      <c r="K177" s="64"/>
    </row>
    <row r="178" spans="1:11" x14ac:dyDescent="0.35">
      <c r="A178" s="4"/>
      <c r="B178" s="63" t="s">
        <v>23</v>
      </c>
      <c r="C178" s="63"/>
      <c r="D178" s="63"/>
      <c r="E178" s="61"/>
      <c r="F178" s="61"/>
      <c r="G178" s="61"/>
      <c r="H178" s="45">
        <v>0</v>
      </c>
      <c r="I178" s="47">
        <v>500</v>
      </c>
      <c r="J178" s="64">
        <f t="shared" si="12"/>
        <v>0</v>
      </c>
      <c r="K178" s="64"/>
    </row>
    <row r="179" spans="1:11" x14ac:dyDescent="0.35">
      <c r="A179" s="4"/>
      <c r="B179" s="34"/>
      <c r="C179" s="22" t="s">
        <v>62</v>
      </c>
      <c r="D179" s="24">
        <f>J179/K170</f>
        <v>0</v>
      </c>
      <c r="E179" s="34"/>
      <c r="F179" s="22" t="s">
        <v>61</v>
      </c>
      <c r="G179" s="25">
        <f>J179/G170</f>
        <v>0</v>
      </c>
      <c r="H179" s="34"/>
      <c r="I179" s="23" t="s">
        <v>48</v>
      </c>
      <c r="J179" s="58">
        <f>SUM(J171:K178)</f>
        <v>0</v>
      </c>
      <c r="K179" s="58"/>
    </row>
    <row r="180" spans="1:11" ht="7.5" customHeight="1" x14ac:dyDescent="0.35">
      <c r="A180" s="4"/>
      <c r="B180" s="7"/>
      <c r="D180" s="7"/>
      <c r="E180" s="7"/>
      <c r="F180" s="7"/>
      <c r="G180" s="7"/>
      <c r="H180" s="6"/>
      <c r="I180" s="5"/>
      <c r="J180" s="1"/>
      <c r="K180" s="1"/>
    </row>
    <row r="181" spans="1:11" x14ac:dyDescent="0.35">
      <c r="A181" s="4"/>
      <c r="B181" s="3"/>
      <c r="C181" s="3"/>
      <c r="D181" s="3"/>
      <c r="E181" s="3"/>
      <c r="F181" s="3"/>
      <c r="G181" s="3"/>
      <c r="H181" s="3" t="s">
        <v>1</v>
      </c>
      <c r="I181" s="3"/>
      <c r="J181" s="70">
        <f>J36+J49+J62+J75+J88+J101+J114+J127+J140+J153+J166+J179</f>
        <v>0</v>
      </c>
      <c r="K181" s="57"/>
    </row>
  </sheetData>
  <mergeCells count="342">
    <mergeCell ref="B178:D178"/>
    <mergeCell ref="E178:G178"/>
    <mergeCell ref="J178:K178"/>
    <mergeCell ref="J179:K179"/>
    <mergeCell ref="J181:K181"/>
    <mergeCell ref="B176:D176"/>
    <mergeCell ref="E176:G176"/>
    <mergeCell ref="J176:K176"/>
    <mergeCell ref="B177:D177"/>
    <mergeCell ref="E177:G177"/>
    <mergeCell ref="J177:K177"/>
    <mergeCell ref="B174:D174"/>
    <mergeCell ref="E174:G174"/>
    <mergeCell ref="J174:K174"/>
    <mergeCell ref="B175:D175"/>
    <mergeCell ref="E175:G175"/>
    <mergeCell ref="J175:K175"/>
    <mergeCell ref="B172:D172"/>
    <mergeCell ref="E172:G172"/>
    <mergeCell ref="J172:K172"/>
    <mergeCell ref="B173:D173"/>
    <mergeCell ref="E173:G173"/>
    <mergeCell ref="J173:K173"/>
    <mergeCell ref="J166:K166"/>
    <mergeCell ref="J167:K167"/>
    <mergeCell ref="B168:K168"/>
    <mergeCell ref="B169:K169"/>
    <mergeCell ref="B171:D171"/>
    <mergeCell ref="E171:G171"/>
    <mergeCell ref="J171:K171"/>
    <mergeCell ref="B164:D164"/>
    <mergeCell ref="E164:G164"/>
    <mergeCell ref="J164:K164"/>
    <mergeCell ref="B165:D165"/>
    <mergeCell ref="E165:G165"/>
    <mergeCell ref="J165:K165"/>
    <mergeCell ref="B162:D162"/>
    <mergeCell ref="E162:G162"/>
    <mergeCell ref="J162:K162"/>
    <mergeCell ref="B163:D163"/>
    <mergeCell ref="E163:G163"/>
    <mergeCell ref="J163:K163"/>
    <mergeCell ref="B160:D160"/>
    <mergeCell ref="E160:G160"/>
    <mergeCell ref="J160:K160"/>
    <mergeCell ref="B161:D161"/>
    <mergeCell ref="E161:G161"/>
    <mergeCell ref="J161:K161"/>
    <mergeCell ref="B156:K156"/>
    <mergeCell ref="B158:D158"/>
    <mergeCell ref="E158:G158"/>
    <mergeCell ref="J158:K158"/>
    <mergeCell ref="B159:D159"/>
    <mergeCell ref="E159:G159"/>
    <mergeCell ref="J159:K159"/>
    <mergeCell ref="B152:D152"/>
    <mergeCell ref="E152:G152"/>
    <mergeCell ref="J152:K152"/>
    <mergeCell ref="J153:K153"/>
    <mergeCell ref="J154:K154"/>
    <mergeCell ref="B155:K155"/>
    <mergeCell ref="B150:D150"/>
    <mergeCell ref="E150:G150"/>
    <mergeCell ref="J150:K150"/>
    <mergeCell ref="B151:D151"/>
    <mergeCell ref="E151:G151"/>
    <mergeCell ref="J151:K151"/>
    <mergeCell ref="B148:D148"/>
    <mergeCell ref="E148:G148"/>
    <mergeCell ref="J148:K148"/>
    <mergeCell ref="B149:D149"/>
    <mergeCell ref="E149:G149"/>
    <mergeCell ref="J149:K149"/>
    <mergeCell ref="B146:D146"/>
    <mergeCell ref="E146:G146"/>
    <mergeCell ref="J146:K146"/>
    <mergeCell ref="B147:D147"/>
    <mergeCell ref="E147:G147"/>
    <mergeCell ref="J147:K147"/>
    <mergeCell ref="J140:K140"/>
    <mergeCell ref="J141:K141"/>
    <mergeCell ref="B142:K142"/>
    <mergeCell ref="B143:K143"/>
    <mergeCell ref="B145:D145"/>
    <mergeCell ref="E145:G145"/>
    <mergeCell ref="J145:K145"/>
    <mergeCell ref="B138:D138"/>
    <mergeCell ref="E138:G138"/>
    <mergeCell ref="J138:K138"/>
    <mergeCell ref="B139:D139"/>
    <mergeCell ref="E139:G139"/>
    <mergeCell ref="J139:K139"/>
    <mergeCell ref="B136:D136"/>
    <mergeCell ref="E136:G136"/>
    <mergeCell ref="J136:K136"/>
    <mergeCell ref="B137:D137"/>
    <mergeCell ref="E137:G137"/>
    <mergeCell ref="J137:K137"/>
    <mergeCell ref="B134:D134"/>
    <mergeCell ref="E134:G134"/>
    <mergeCell ref="J134:K134"/>
    <mergeCell ref="B135:D135"/>
    <mergeCell ref="E135:G135"/>
    <mergeCell ref="J135:K135"/>
    <mergeCell ref="B130:K130"/>
    <mergeCell ref="B132:D132"/>
    <mergeCell ref="E132:G132"/>
    <mergeCell ref="J132:K132"/>
    <mergeCell ref="B133:D133"/>
    <mergeCell ref="E133:G133"/>
    <mergeCell ref="J133:K133"/>
    <mergeCell ref="B126:D126"/>
    <mergeCell ref="E126:G126"/>
    <mergeCell ref="J126:K126"/>
    <mergeCell ref="J127:K127"/>
    <mergeCell ref="J128:K128"/>
    <mergeCell ref="B129:K129"/>
    <mergeCell ref="B124:D124"/>
    <mergeCell ref="E124:G124"/>
    <mergeCell ref="J124:K124"/>
    <mergeCell ref="B125:D125"/>
    <mergeCell ref="E125:G125"/>
    <mergeCell ref="J125:K125"/>
    <mergeCell ref="B122:D122"/>
    <mergeCell ref="E122:G122"/>
    <mergeCell ref="J122:K122"/>
    <mergeCell ref="B123:D123"/>
    <mergeCell ref="E123:G123"/>
    <mergeCell ref="J123:K123"/>
    <mergeCell ref="B120:D120"/>
    <mergeCell ref="E120:G120"/>
    <mergeCell ref="J120:K120"/>
    <mergeCell ref="B121:D121"/>
    <mergeCell ref="E121:G121"/>
    <mergeCell ref="J121:K121"/>
    <mergeCell ref="J114:K114"/>
    <mergeCell ref="J115:K115"/>
    <mergeCell ref="B116:K116"/>
    <mergeCell ref="B117:K117"/>
    <mergeCell ref="B119:D119"/>
    <mergeCell ref="E119:G119"/>
    <mergeCell ref="J119:K119"/>
    <mergeCell ref="B112:D112"/>
    <mergeCell ref="E112:G112"/>
    <mergeCell ref="J112:K112"/>
    <mergeCell ref="B113:D113"/>
    <mergeCell ref="E113:G113"/>
    <mergeCell ref="J113:K113"/>
    <mergeCell ref="B110:D110"/>
    <mergeCell ref="E110:G110"/>
    <mergeCell ref="J110:K110"/>
    <mergeCell ref="B111:D111"/>
    <mergeCell ref="E111:G111"/>
    <mergeCell ref="J111:K111"/>
    <mergeCell ref="B108:D108"/>
    <mergeCell ref="E108:G108"/>
    <mergeCell ref="J108:K108"/>
    <mergeCell ref="B109:D109"/>
    <mergeCell ref="E109:G109"/>
    <mergeCell ref="J109:K109"/>
    <mergeCell ref="B104:K104"/>
    <mergeCell ref="B106:D106"/>
    <mergeCell ref="E106:G106"/>
    <mergeCell ref="J106:K106"/>
    <mergeCell ref="B107:D107"/>
    <mergeCell ref="E107:G107"/>
    <mergeCell ref="J107:K107"/>
    <mergeCell ref="B100:D100"/>
    <mergeCell ref="E100:G100"/>
    <mergeCell ref="J100:K100"/>
    <mergeCell ref="J101:K101"/>
    <mergeCell ref="J102:K102"/>
    <mergeCell ref="B103:K103"/>
    <mergeCell ref="B98:D98"/>
    <mergeCell ref="E98:G98"/>
    <mergeCell ref="J98:K98"/>
    <mergeCell ref="B99:D99"/>
    <mergeCell ref="E99:G99"/>
    <mergeCell ref="J99:K99"/>
    <mergeCell ref="B96:D96"/>
    <mergeCell ref="E96:G96"/>
    <mergeCell ref="J96:K96"/>
    <mergeCell ref="B97:D97"/>
    <mergeCell ref="E97:G97"/>
    <mergeCell ref="J97:K97"/>
    <mergeCell ref="B94:D94"/>
    <mergeCell ref="E94:G94"/>
    <mergeCell ref="J94:K94"/>
    <mergeCell ref="B95:D95"/>
    <mergeCell ref="E95:G95"/>
    <mergeCell ref="J95:K95"/>
    <mergeCell ref="J88:K88"/>
    <mergeCell ref="J89:K89"/>
    <mergeCell ref="B90:K90"/>
    <mergeCell ref="B91:K91"/>
    <mergeCell ref="B93:D93"/>
    <mergeCell ref="E93:G93"/>
    <mergeCell ref="J93:K93"/>
    <mergeCell ref="B86:D86"/>
    <mergeCell ref="E86:G86"/>
    <mergeCell ref="J86:K86"/>
    <mergeCell ref="B87:D87"/>
    <mergeCell ref="E87:G87"/>
    <mergeCell ref="J87:K87"/>
    <mergeCell ref="B84:D84"/>
    <mergeCell ref="E84:G84"/>
    <mergeCell ref="J84:K84"/>
    <mergeCell ref="B85:D85"/>
    <mergeCell ref="E85:G85"/>
    <mergeCell ref="J85:K85"/>
    <mergeCell ref="B82:D82"/>
    <mergeCell ref="E82:G82"/>
    <mergeCell ref="J82:K82"/>
    <mergeCell ref="B83:D83"/>
    <mergeCell ref="E83:G83"/>
    <mergeCell ref="J83:K83"/>
    <mergeCell ref="B78:K78"/>
    <mergeCell ref="B80:D80"/>
    <mergeCell ref="E80:G80"/>
    <mergeCell ref="J80:K80"/>
    <mergeCell ref="B81:D81"/>
    <mergeCell ref="E81:G81"/>
    <mergeCell ref="J81:K81"/>
    <mergeCell ref="B74:D74"/>
    <mergeCell ref="E74:G74"/>
    <mergeCell ref="J74:K74"/>
    <mergeCell ref="J75:K75"/>
    <mergeCell ref="J76:K76"/>
    <mergeCell ref="B77:K77"/>
    <mergeCell ref="B72:D72"/>
    <mergeCell ref="E72:G72"/>
    <mergeCell ref="J72:K72"/>
    <mergeCell ref="B73:D73"/>
    <mergeCell ref="E73:G73"/>
    <mergeCell ref="J73:K73"/>
    <mergeCell ref="B70:D70"/>
    <mergeCell ref="E70:G70"/>
    <mergeCell ref="J70:K70"/>
    <mergeCell ref="B71:D71"/>
    <mergeCell ref="E71:G71"/>
    <mergeCell ref="J71:K71"/>
    <mergeCell ref="B68:D68"/>
    <mergeCell ref="E68:G68"/>
    <mergeCell ref="J68:K68"/>
    <mergeCell ref="B69:D69"/>
    <mergeCell ref="E69:G69"/>
    <mergeCell ref="J69:K69"/>
    <mergeCell ref="J62:K62"/>
    <mergeCell ref="J63:K63"/>
    <mergeCell ref="B64:K64"/>
    <mergeCell ref="B65:K65"/>
    <mergeCell ref="B67:D67"/>
    <mergeCell ref="E67:G67"/>
    <mergeCell ref="J67:K67"/>
    <mergeCell ref="B60:D60"/>
    <mergeCell ref="E60:G60"/>
    <mergeCell ref="J60:K60"/>
    <mergeCell ref="B61:D61"/>
    <mergeCell ref="E61:G61"/>
    <mergeCell ref="J61:K61"/>
    <mergeCell ref="B58:D58"/>
    <mergeCell ref="E58:G58"/>
    <mergeCell ref="J58:K58"/>
    <mergeCell ref="B59:D59"/>
    <mergeCell ref="E59:G59"/>
    <mergeCell ref="J59:K59"/>
    <mergeCell ref="B56:D56"/>
    <mergeCell ref="E56:G56"/>
    <mergeCell ref="J56:K56"/>
    <mergeCell ref="B57:D57"/>
    <mergeCell ref="E57:G57"/>
    <mergeCell ref="J57:K57"/>
    <mergeCell ref="B52:K52"/>
    <mergeCell ref="B54:D54"/>
    <mergeCell ref="E54:G54"/>
    <mergeCell ref="J54:K54"/>
    <mergeCell ref="B55:D55"/>
    <mergeCell ref="E55:G55"/>
    <mergeCell ref="J55:K55"/>
    <mergeCell ref="B48:D48"/>
    <mergeCell ref="E48:G48"/>
    <mergeCell ref="J48:K48"/>
    <mergeCell ref="J49:K49"/>
    <mergeCell ref="J50:K50"/>
    <mergeCell ref="B51:K51"/>
    <mergeCell ref="B46:D46"/>
    <mergeCell ref="E46:G46"/>
    <mergeCell ref="J46:K46"/>
    <mergeCell ref="B47:D47"/>
    <mergeCell ref="E47:G47"/>
    <mergeCell ref="J47:K47"/>
    <mergeCell ref="B44:D44"/>
    <mergeCell ref="E44:G44"/>
    <mergeCell ref="J44:K44"/>
    <mergeCell ref="B45:D45"/>
    <mergeCell ref="E45:G45"/>
    <mergeCell ref="J45:K45"/>
    <mergeCell ref="B42:D42"/>
    <mergeCell ref="E42:G42"/>
    <mergeCell ref="J42:K42"/>
    <mergeCell ref="B43:D43"/>
    <mergeCell ref="E43:G43"/>
    <mergeCell ref="J43:K43"/>
    <mergeCell ref="J36:K36"/>
    <mergeCell ref="B38:K38"/>
    <mergeCell ref="B39:K39"/>
    <mergeCell ref="B41:D41"/>
    <mergeCell ref="E41:G41"/>
    <mergeCell ref="J41:K41"/>
    <mergeCell ref="B34:D34"/>
    <mergeCell ref="E34:G34"/>
    <mergeCell ref="J34:K34"/>
    <mergeCell ref="B35:D35"/>
    <mergeCell ref="E35:G35"/>
    <mergeCell ref="J35:K35"/>
    <mergeCell ref="B32:D32"/>
    <mergeCell ref="E32:G32"/>
    <mergeCell ref="J32:K32"/>
    <mergeCell ref="B33:D33"/>
    <mergeCell ref="E33:G33"/>
    <mergeCell ref="J33:K33"/>
    <mergeCell ref="B31:D31"/>
    <mergeCell ref="E31:G31"/>
    <mergeCell ref="J31:K31"/>
    <mergeCell ref="B25:K25"/>
    <mergeCell ref="B26:K26"/>
    <mergeCell ref="B28:D28"/>
    <mergeCell ref="E28:G28"/>
    <mergeCell ref="J28:K28"/>
    <mergeCell ref="B29:D29"/>
    <mergeCell ref="E29:G29"/>
    <mergeCell ref="J29:K29"/>
    <mergeCell ref="B2:K2"/>
    <mergeCell ref="B4:D4"/>
    <mergeCell ref="E4:F4"/>
    <mergeCell ref="G4:K4"/>
    <mergeCell ref="B22:K22"/>
    <mergeCell ref="B23:D23"/>
    <mergeCell ref="E23:G23"/>
    <mergeCell ref="B30:D30"/>
    <mergeCell ref="E30:G30"/>
    <mergeCell ref="J30:K30"/>
  </mergeCells>
  <conditionalFormatting sqref="C13">
    <cfRule type="cellIs" dxfId="13" priority="25" operator="lessThan">
      <formula>0</formula>
    </cfRule>
    <cfRule type="cellIs" dxfId="12" priority="26" operator="greaterThan">
      <formula>0</formula>
    </cfRule>
  </conditionalFormatting>
  <conditionalFormatting sqref="H28:K35">
    <cfRule type="cellIs" dxfId="11" priority="23" operator="equal">
      <formula>0</formula>
    </cfRule>
  </conditionalFormatting>
  <conditionalFormatting sqref="H41:K48">
    <cfRule type="cellIs" dxfId="10" priority="21" operator="equal">
      <formula>0</formula>
    </cfRule>
  </conditionalFormatting>
  <conditionalFormatting sqref="H54:K61">
    <cfRule type="cellIs" dxfId="9" priority="19" operator="equal">
      <formula>0</formula>
    </cfRule>
  </conditionalFormatting>
  <conditionalFormatting sqref="H67:K74">
    <cfRule type="cellIs" dxfId="8" priority="17" operator="equal">
      <formula>0</formula>
    </cfRule>
  </conditionalFormatting>
  <conditionalFormatting sqref="H80:K87">
    <cfRule type="cellIs" dxfId="7" priority="15" operator="equal">
      <formula>0</formula>
    </cfRule>
  </conditionalFormatting>
  <conditionalFormatting sqref="H93:K100">
    <cfRule type="cellIs" dxfId="6" priority="13" operator="equal">
      <formula>0</formula>
    </cfRule>
  </conditionalFormatting>
  <conditionalFormatting sqref="H106:K113">
    <cfRule type="cellIs" dxfId="5" priority="11" operator="equal">
      <formula>0</formula>
    </cfRule>
  </conditionalFormatting>
  <conditionalFormatting sqref="H119:K126">
    <cfRule type="cellIs" dxfId="4" priority="9" operator="equal">
      <formula>0</formula>
    </cfRule>
  </conditionalFormatting>
  <conditionalFormatting sqref="H132:K139">
    <cfRule type="cellIs" dxfId="3" priority="1" operator="equal">
      <formula>0</formula>
    </cfRule>
  </conditionalFormatting>
  <conditionalFormatting sqref="H145:K152">
    <cfRule type="cellIs" dxfId="2" priority="7" operator="equal">
      <formula>0</formula>
    </cfRule>
  </conditionalFormatting>
  <conditionalFormatting sqref="H158:K165">
    <cfRule type="cellIs" dxfId="1" priority="5" operator="equal">
      <formula>0</formula>
    </cfRule>
  </conditionalFormatting>
  <conditionalFormatting sqref="H171:K178">
    <cfRule type="cellIs" dxfId="0" priority="3" operator="equal">
      <formula>0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2023</vt:lpstr>
      <vt:lpstr>2024</vt:lpstr>
      <vt:lpstr>2025</vt:lpstr>
      <vt:lpstr>2026</vt:lpstr>
      <vt:lpstr>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B</dc:creator>
  <cp:lastModifiedBy>L B</cp:lastModifiedBy>
  <dcterms:created xsi:type="dcterms:W3CDTF">2023-01-15T12:15:31Z</dcterms:created>
  <dcterms:modified xsi:type="dcterms:W3CDTF">2025-08-18T23:54:04Z</dcterms:modified>
</cp:coreProperties>
</file>